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iagrams/data1.xml" ContentType="application/vnd.openxmlformats-officedocument.drawingml.diagramData+xml"/>
  <Override PartName="/xl/diagrams/data3.xml" ContentType="application/vnd.openxmlformats-officedocument.drawingml.diagramData+xml"/>
  <Override PartName="/xl/diagrams/data2.xml" ContentType="application/vnd.openxmlformats-officedocument.drawingml.diagramData+xml"/>
  <Override PartName="/xl/workbook.xml" ContentType="application/vnd.openxmlformats-officedocument.spreadsheetml.sheet.main+xml"/>
  <Override PartName="/xl/worksheets/sheet7.xml" ContentType="application/vnd.openxmlformats-officedocument.spreadsheetml.worksheet+xml"/>
  <Override PartName="/xl/diagrams/drawing3.xml" ContentType="application/vnd.ms-office.drawingml.diagram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iagrams/colors3.xml" ContentType="application/vnd.openxmlformats-officedocument.drawingml.diagramColors+xml"/>
  <Override PartName="/xl/diagrams/quickStyle3.xml" ContentType="application/vnd.openxmlformats-officedocument.drawingml.diagramStyle+xml"/>
  <Override PartName="/xl/diagrams/layout3.xml" ContentType="application/vnd.openxmlformats-officedocument.drawingml.diagramLayou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worksheets/sheet4.xml" ContentType="application/vnd.openxmlformats-officedocument.spreadsheetml.worksheet+xml"/>
  <Override PartName="/xl/charts/chart2.xml" ContentType="application/vnd.openxmlformats-officedocument.drawingml.chart+xml"/>
  <Override PartName="/xl/worksheets/sheet6.xml" ContentType="application/vnd.openxmlformats-officedocument.spreadsheetml.worksheet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harts/style1.xml" ContentType="application/vnd.ms-office.chartstyle+xml"/>
  <Override PartName="/xl/drawings/drawing2.xml" ContentType="application/vnd.openxmlformats-officedocument.drawing+xml"/>
  <Override PartName="/xl/diagrams/layout2.xml" ContentType="application/vnd.openxmlformats-officedocument.drawingml.diagramLayout+xml"/>
  <Override PartName="/xl/worksheets/sheet5.xml" ContentType="application/vnd.openxmlformats-officedocument.spreadsheetml.worksheet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iagrams/quickStyle2.xml" ContentType="application/vnd.openxmlformats-officedocument.drawingml.diagramStyl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3820"/>
  <mc:AlternateContent xmlns:mc="http://schemas.openxmlformats.org/markup-compatibility/2006">
    <mc:Choice Requires="x15">
      <x15ac:absPath xmlns:x15ac="http://schemas.microsoft.com/office/spreadsheetml/2010/11/ac" url="H:\1066-Estudios Sectoriales\2018\Informes Contratistas 2018\JUAN DAVID DOMINGUEZ\12. Cuenta Diciembre 2018\"/>
    </mc:Choice>
  </mc:AlternateContent>
  <bookViews>
    <workbookView xWindow="0" yWindow="0" windowWidth="28800" windowHeight="11610"/>
  </bookViews>
  <sheets>
    <sheet name="CONTENIDO" sheetId="13" r:id="rId1"/>
    <sheet name="EMPRESA POR TIPO DE AERONAVE" sheetId="14" r:id="rId2"/>
    <sheet name="Cobertura" sheetId="15" r:id="rId3"/>
    <sheet name="Graficas" sheetId="16" r:id="rId4"/>
    <sheet name="PAX REGULAR NACIONAL" sheetId="3" r:id="rId5"/>
    <sheet name="CARGA NACIONAL" sheetId="5" r:id="rId6"/>
    <sheet name="COMERCIAL REGIONAL" sheetId="6" r:id="rId7"/>
    <sheet name="AEROTAXIS" sheetId="8" r:id="rId8"/>
    <sheet name="TRABAJOS AEREOS ESPECIALES" sheetId="9" r:id="rId9"/>
    <sheet name="AVIACION AGRICOLA" sheetId="10" r:id="rId10"/>
    <sheet name="ESPECIAL DE CARGA" sheetId="11" r:id="rId11"/>
  </sheets>
  <externalReferences>
    <externalReference r:id="rId12"/>
  </externalReferences>
  <definedNames>
    <definedName name="_xlnm._FilterDatabase" localSheetId="1" hidden="1">'EMPRESA POR TIPO DE AERONAVE'!$A$2:$D$259</definedName>
  </definedNames>
  <calcPr calcId="171027"/>
  <webPublishing codePage="1252"/>
</workbook>
</file>

<file path=xl/calcChain.xml><?xml version="1.0" encoding="utf-8"?>
<calcChain xmlns="http://schemas.openxmlformats.org/spreadsheetml/2006/main">
  <c r="F11" i="16" l="1"/>
  <c r="F10" i="16"/>
  <c r="F22" i="16" l="1"/>
  <c r="F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E11" i="16"/>
  <c r="E10" i="16"/>
  <c r="F9" i="16"/>
  <c r="E9" i="16"/>
  <c r="F8" i="16"/>
  <c r="E8" i="16"/>
  <c r="F7" i="16"/>
  <c r="E7" i="16"/>
  <c r="C14" i="15"/>
  <c r="B14" i="15"/>
  <c r="D13" i="15"/>
  <c r="D12" i="15"/>
  <c r="D11" i="15"/>
  <c r="D10" i="15"/>
  <c r="D9" i="15"/>
  <c r="D8" i="15"/>
  <c r="D7" i="15"/>
  <c r="D6" i="15"/>
  <c r="D5" i="15"/>
  <c r="B30" i="11"/>
  <c r="B22" i="11"/>
  <c r="D35" i="11"/>
  <c r="C35" i="11"/>
  <c r="B35" i="11"/>
  <c r="D33" i="11"/>
  <c r="C33" i="11"/>
  <c r="B33" i="11"/>
  <c r="D32" i="11"/>
  <c r="C32" i="11"/>
  <c r="B32" i="11"/>
  <c r="D31" i="11"/>
  <c r="C31" i="11"/>
  <c r="B31" i="11"/>
  <c r="D29" i="11"/>
  <c r="C29" i="11"/>
  <c r="B29" i="11"/>
  <c r="D28" i="11"/>
  <c r="C28" i="11"/>
  <c r="B28" i="11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2" i="11"/>
  <c r="C22" i="11"/>
  <c r="C16" i="11"/>
  <c r="C34" i="11" s="1"/>
  <c r="D16" i="11"/>
  <c r="D34" i="11" s="1"/>
  <c r="B16" i="11"/>
  <c r="B34" i="11" s="1"/>
  <c r="C12" i="11"/>
  <c r="C30" i="11" s="1"/>
  <c r="D12" i="11"/>
  <c r="D30" i="11" s="1"/>
  <c r="B12" i="11"/>
  <c r="D14" i="15" l="1"/>
  <c r="K24" i="10"/>
  <c r="K25" i="10"/>
  <c r="K26" i="10"/>
  <c r="K27" i="10"/>
  <c r="K28" i="10"/>
  <c r="K29" i="10"/>
  <c r="K30" i="10"/>
  <c r="K32" i="10"/>
  <c r="K33" i="10"/>
  <c r="K34" i="10"/>
  <c r="K36" i="10"/>
  <c r="J24" i="10"/>
  <c r="J25" i="10"/>
  <c r="J26" i="10"/>
  <c r="J27" i="10"/>
  <c r="J28" i="10"/>
  <c r="J29" i="10"/>
  <c r="J30" i="10"/>
  <c r="J32" i="10"/>
  <c r="J33" i="10"/>
  <c r="J34" i="10"/>
  <c r="J36" i="10"/>
  <c r="I24" i="10"/>
  <c r="I25" i="10"/>
  <c r="I26" i="10"/>
  <c r="I27" i="10"/>
  <c r="I28" i="10"/>
  <c r="I29" i="10"/>
  <c r="I30" i="10"/>
  <c r="I32" i="10"/>
  <c r="I33" i="10"/>
  <c r="I34" i="10"/>
  <c r="I36" i="10"/>
  <c r="H24" i="10"/>
  <c r="H25" i="10"/>
  <c r="H26" i="10"/>
  <c r="H27" i="10"/>
  <c r="H28" i="10"/>
  <c r="H29" i="10"/>
  <c r="H30" i="10"/>
  <c r="H32" i="10"/>
  <c r="H33" i="10"/>
  <c r="H34" i="10"/>
  <c r="H36" i="10"/>
  <c r="K23" i="10"/>
  <c r="J23" i="10"/>
  <c r="I23" i="10"/>
  <c r="H23" i="10"/>
  <c r="G23" i="10"/>
  <c r="G24" i="10"/>
  <c r="G25" i="10"/>
  <c r="G26" i="10"/>
  <c r="G27" i="10"/>
  <c r="G28" i="10"/>
  <c r="G29" i="10"/>
  <c r="G30" i="10"/>
  <c r="G32" i="10"/>
  <c r="G33" i="10"/>
  <c r="G34" i="10"/>
  <c r="G36" i="10"/>
  <c r="E30" i="10"/>
  <c r="B23" i="10"/>
  <c r="F36" i="10"/>
  <c r="E36" i="10"/>
  <c r="D36" i="10"/>
  <c r="C36" i="10"/>
  <c r="B36" i="10"/>
  <c r="F34" i="10"/>
  <c r="E34" i="10"/>
  <c r="D34" i="10"/>
  <c r="C34" i="10"/>
  <c r="B34" i="10"/>
  <c r="F33" i="10"/>
  <c r="E33" i="10"/>
  <c r="D33" i="10"/>
  <c r="C33" i="10"/>
  <c r="B33" i="10"/>
  <c r="F32" i="10"/>
  <c r="E32" i="10"/>
  <c r="D32" i="10"/>
  <c r="C32" i="10"/>
  <c r="B32" i="10"/>
  <c r="F30" i="10"/>
  <c r="D30" i="10"/>
  <c r="C30" i="10"/>
  <c r="B30" i="10"/>
  <c r="F29" i="10"/>
  <c r="E29" i="10"/>
  <c r="D29" i="10"/>
  <c r="C29" i="10"/>
  <c r="B29" i="10"/>
  <c r="F28" i="10"/>
  <c r="E28" i="10"/>
  <c r="D28" i="10"/>
  <c r="C28" i="10"/>
  <c r="B28" i="10"/>
  <c r="F27" i="10"/>
  <c r="E27" i="10"/>
  <c r="D27" i="10"/>
  <c r="C27" i="10"/>
  <c r="B27" i="10"/>
  <c r="F26" i="10"/>
  <c r="E26" i="10"/>
  <c r="D26" i="10"/>
  <c r="C26" i="10"/>
  <c r="B26" i="10"/>
  <c r="F25" i="10"/>
  <c r="E25" i="10"/>
  <c r="D25" i="10"/>
  <c r="C25" i="10"/>
  <c r="B25" i="10"/>
  <c r="F24" i="10"/>
  <c r="E24" i="10"/>
  <c r="D24" i="10"/>
  <c r="C24" i="10"/>
  <c r="B24" i="10"/>
  <c r="F23" i="10"/>
  <c r="E23" i="10"/>
  <c r="D23" i="10"/>
  <c r="C23" i="10"/>
  <c r="C17" i="10" l="1"/>
  <c r="C35" i="10" s="1"/>
  <c r="D17" i="10"/>
  <c r="D35" i="10" s="1"/>
  <c r="E17" i="10"/>
  <c r="E35" i="10" s="1"/>
  <c r="F17" i="10"/>
  <c r="F35" i="10" s="1"/>
  <c r="G17" i="10"/>
  <c r="G35" i="10" s="1"/>
  <c r="H17" i="10"/>
  <c r="H35" i="10" s="1"/>
  <c r="I17" i="10"/>
  <c r="I35" i="10" s="1"/>
  <c r="J17" i="10"/>
  <c r="J35" i="10" s="1"/>
  <c r="K17" i="10"/>
  <c r="K35" i="10" s="1"/>
  <c r="B17" i="10"/>
  <c r="B35" i="10" s="1"/>
  <c r="C13" i="10"/>
  <c r="C31" i="10" s="1"/>
  <c r="D13" i="10"/>
  <c r="D31" i="10" s="1"/>
  <c r="E13" i="10"/>
  <c r="E31" i="10" s="1"/>
  <c r="F13" i="10"/>
  <c r="F31" i="10" s="1"/>
  <c r="G13" i="10"/>
  <c r="G31" i="10" s="1"/>
  <c r="H13" i="10"/>
  <c r="H31" i="10" s="1"/>
  <c r="I13" i="10"/>
  <c r="I31" i="10" s="1"/>
  <c r="J13" i="10"/>
  <c r="J31" i="10" s="1"/>
  <c r="K13" i="10"/>
  <c r="K31" i="10" s="1"/>
  <c r="B13" i="10"/>
  <c r="B31" i="10" s="1"/>
  <c r="F28" i="9"/>
  <c r="B24" i="9"/>
  <c r="B23" i="9"/>
  <c r="G36" i="9"/>
  <c r="F36" i="9"/>
  <c r="E36" i="9"/>
  <c r="D36" i="9"/>
  <c r="C36" i="9"/>
  <c r="B36" i="9"/>
  <c r="G34" i="9"/>
  <c r="F34" i="9"/>
  <c r="E34" i="9"/>
  <c r="D34" i="9"/>
  <c r="C34" i="9"/>
  <c r="B34" i="9"/>
  <c r="G33" i="9"/>
  <c r="F33" i="9"/>
  <c r="E33" i="9"/>
  <c r="D33" i="9"/>
  <c r="C33" i="9"/>
  <c r="B33" i="9"/>
  <c r="G32" i="9"/>
  <c r="F32" i="9"/>
  <c r="E32" i="9"/>
  <c r="D32" i="9"/>
  <c r="C32" i="9"/>
  <c r="B32" i="9"/>
  <c r="G30" i="9"/>
  <c r="F30" i="9"/>
  <c r="E30" i="9"/>
  <c r="D30" i="9"/>
  <c r="C30" i="9"/>
  <c r="B30" i="9"/>
  <c r="G29" i="9"/>
  <c r="F29" i="9"/>
  <c r="E29" i="9"/>
  <c r="D29" i="9"/>
  <c r="C29" i="9"/>
  <c r="B29" i="9"/>
  <c r="G28" i="9"/>
  <c r="E28" i="9"/>
  <c r="D28" i="9"/>
  <c r="C28" i="9"/>
  <c r="B28" i="9"/>
  <c r="G27" i="9"/>
  <c r="F27" i="9"/>
  <c r="E27" i="9"/>
  <c r="D27" i="9"/>
  <c r="C27" i="9"/>
  <c r="B27" i="9"/>
  <c r="G26" i="9"/>
  <c r="F26" i="9"/>
  <c r="E26" i="9"/>
  <c r="D26" i="9"/>
  <c r="C26" i="9"/>
  <c r="B26" i="9"/>
  <c r="G25" i="9"/>
  <c r="F25" i="9"/>
  <c r="E25" i="9"/>
  <c r="D25" i="9"/>
  <c r="C25" i="9"/>
  <c r="B25" i="9"/>
  <c r="G24" i="9"/>
  <c r="F24" i="9"/>
  <c r="E24" i="9"/>
  <c r="D24" i="9"/>
  <c r="C24" i="9"/>
  <c r="G23" i="9"/>
  <c r="F23" i="9"/>
  <c r="E23" i="9"/>
  <c r="D23" i="9"/>
  <c r="C23" i="9"/>
  <c r="C17" i="9"/>
  <c r="C35" i="9" s="1"/>
  <c r="D17" i="9"/>
  <c r="D35" i="9" s="1"/>
  <c r="E17" i="9"/>
  <c r="E35" i="9" s="1"/>
  <c r="F17" i="9"/>
  <c r="F35" i="9" s="1"/>
  <c r="G17" i="9"/>
  <c r="G35" i="9" s="1"/>
  <c r="B17" i="9"/>
  <c r="B35" i="9" s="1"/>
  <c r="C13" i="9"/>
  <c r="C31" i="9" s="1"/>
  <c r="D13" i="9"/>
  <c r="D31" i="9" s="1"/>
  <c r="E13" i="9"/>
  <c r="E31" i="9" s="1"/>
  <c r="F13" i="9"/>
  <c r="F31" i="9" s="1"/>
  <c r="G13" i="9"/>
  <c r="G31" i="9" s="1"/>
  <c r="B13" i="9"/>
  <c r="B31" i="9" s="1"/>
  <c r="G36" i="8"/>
  <c r="J36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U31" i="8"/>
  <c r="AK31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I24" i="8"/>
  <c r="I25" i="8"/>
  <c r="I26" i="8"/>
  <c r="I27" i="8"/>
  <c r="I28" i="8"/>
  <c r="I29" i="8"/>
  <c r="I30" i="8"/>
  <c r="I32" i="8"/>
  <c r="I33" i="8"/>
  <c r="I34" i="8"/>
  <c r="I36" i="8"/>
  <c r="H24" i="8"/>
  <c r="H25" i="8"/>
  <c r="H26" i="8"/>
  <c r="H27" i="8"/>
  <c r="H28" i="8"/>
  <c r="H29" i="8"/>
  <c r="H30" i="8"/>
  <c r="H32" i="8"/>
  <c r="H33" i="8"/>
  <c r="H34" i="8"/>
  <c r="H36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4" i="8"/>
  <c r="B25" i="8"/>
  <c r="B26" i="8"/>
  <c r="B27" i="8"/>
  <c r="B28" i="8"/>
  <c r="B29" i="8"/>
  <c r="B30" i="8"/>
  <c r="B32" i="8"/>
  <c r="B33" i="8"/>
  <c r="B34" i="8"/>
  <c r="B36" i="8"/>
  <c r="B23" i="8"/>
  <c r="B24" i="6"/>
  <c r="B23" i="6"/>
  <c r="F36" i="8"/>
  <c r="E36" i="8"/>
  <c r="D36" i="8"/>
  <c r="C36" i="8"/>
  <c r="G34" i="8"/>
  <c r="F34" i="8"/>
  <c r="E34" i="8"/>
  <c r="D34" i="8"/>
  <c r="C34" i="8"/>
  <c r="G33" i="8"/>
  <c r="F33" i="8"/>
  <c r="E33" i="8"/>
  <c r="D33" i="8"/>
  <c r="C33" i="8"/>
  <c r="G32" i="8"/>
  <c r="F32" i="8"/>
  <c r="E32" i="8"/>
  <c r="D32" i="8"/>
  <c r="C32" i="8"/>
  <c r="G30" i="8"/>
  <c r="F30" i="8"/>
  <c r="E30" i="8"/>
  <c r="D30" i="8"/>
  <c r="C30" i="8"/>
  <c r="G29" i="8"/>
  <c r="F29" i="8"/>
  <c r="E29" i="8"/>
  <c r="D29" i="8"/>
  <c r="C29" i="8"/>
  <c r="G28" i="8"/>
  <c r="F28" i="8"/>
  <c r="E28" i="8"/>
  <c r="D28" i="8"/>
  <c r="C28" i="8"/>
  <c r="G27" i="8"/>
  <c r="F27" i="8"/>
  <c r="E27" i="8"/>
  <c r="D27" i="8"/>
  <c r="C27" i="8"/>
  <c r="G26" i="8"/>
  <c r="F26" i="8"/>
  <c r="E26" i="8"/>
  <c r="D26" i="8"/>
  <c r="C26" i="8"/>
  <c r="G25" i="8"/>
  <c r="F25" i="8"/>
  <c r="E25" i="8"/>
  <c r="D25" i="8"/>
  <c r="C25" i="8"/>
  <c r="G24" i="8"/>
  <c r="F24" i="8"/>
  <c r="E24" i="8"/>
  <c r="D24" i="8"/>
  <c r="C24" i="8"/>
  <c r="R13" i="8"/>
  <c r="R31" i="8" s="1"/>
  <c r="C17" i="8"/>
  <c r="C35" i="8" s="1"/>
  <c r="D17" i="8"/>
  <c r="D35" i="8" s="1"/>
  <c r="E17" i="8"/>
  <c r="E35" i="8" s="1"/>
  <c r="F17" i="8"/>
  <c r="F35" i="8" s="1"/>
  <c r="G17" i="8"/>
  <c r="G35" i="8" s="1"/>
  <c r="H17" i="8"/>
  <c r="H35" i="8" s="1"/>
  <c r="I17" i="8"/>
  <c r="I35" i="8" s="1"/>
  <c r="J17" i="8"/>
  <c r="J35" i="8" s="1"/>
  <c r="K17" i="8"/>
  <c r="K35" i="8" s="1"/>
  <c r="L17" i="8"/>
  <c r="L35" i="8" s="1"/>
  <c r="M17" i="8"/>
  <c r="M35" i="8" s="1"/>
  <c r="N17" i="8"/>
  <c r="N35" i="8" s="1"/>
  <c r="O17" i="8"/>
  <c r="O35" i="8" s="1"/>
  <c r="P17" i="8"/>
  <c r="P35" i="8" s="1"/>
  <c r="Q17" i="8"/>
  <c r="Q35" i="8" s="1"/>
  <c r="R17" i="8"/>
  <c r="R35" i="8" s="1"/>
  <c r="S17" i="8"/>
  <c r="S35" i="8" s="1"/>
  <c r="T17" i="8"/>
  <c r="T35" i="8" s="1"/>
  <c r="U17" i="8"/>
  <c r="U35" i="8" s="1"/>
  <c r="V17" i="8"/>
  <c r="V35" i="8" s="1"/>
  <c r="W17" i="8"/>
  <c r="W35" i="8" s="1"/>
  <c r="X17" i="8"/>
  <c r="X35" i="8" s="1"/>
  <c r="Y17" i="8"/>
  <c r="Y35" i="8" s="1"/>
  <c r="Z17" i="8"/>
  <c r="Z35" i="8" s="1"/>
  <c r="AA17" i="8"/>
  <c r="AA35" i="8" s="1"/>
  <c r="AB17" i="8"/>
  <c r="AB35" i="8" s="1"/>
  <c r="AC17" i="8"/>
  <c r="AC35" i="8" s="1"/>
  <c r="AD17" i="8"/>
  <c r="AD35" i="8" s="1"/>
  <c r="AE17" i="8"/>
  <c r="AE35" i="8" s="1"/>
  <c r="AF17" i="8"/>
  <c r="AF35" i="8" s="1"/>
  <c r="AG17" i="8"/>
  <c r="AG35" i="8" s="1"/>
  <c r="AH17" i="8"/>
  <c r="AH35" i="8" s="1"/>
  <c r="AI17" i="8"/>
  <c r="AI35" i="8" s="1"/>
  <c r="AJ17" i="8"/>
  <c r="AJ35" i="8" s="1"/>
  <c r="AK17" i="8"/>
  <c r="AK35" i="8" s="1"/>
  <c r="AL17" i="8"/>
  <c r="AL35" i="8" s="1"/>
  <c r="AM17" i="8"/>
  <c r="AM35" i="8" s="1"/>
  <c r="AN17" i="8"/>
  <c r="AN35" i="8" s="1"/>
  <c r="B17" i="8"/>
  <c r="B35" i="8" s="1"/>
  <c r="C13" i="8"/>
  <c r="C31" i="8" s="1"/>
  <c r="D13" i="8"/>
  <c r="D31" i="8" s="1"/>
  <c r="E13" i="8"/>
  <c r="E31" i="8" s="1"/>
  <c r="F13" i="8"/>
  <c r="F31" i="8" s="1"/>
  <c r="G13" i="8"/>
  <c r="G31" i="8" s="1"/>
  <c r="H13" i="8"/>
  <c r="H31" i="8" s="1"/>
  <c r="I13" i="8"/>
  <c r="I31" i="8" s="1"/>
  <c r="J13" i="8"/>
  <c r="J31" i="8" s="1"/>
  <c r="K13" i="8"/>
  <c r="K31" i="8" s="1"/>
  <c r="L13" i="8"/>
  <c r="L31" i="8" s="1"/>
  <c r="M13" i="8"/>
  <c r="M31" i="8" s="1"/>
  <c r="N13" i="8"/>
  <c r="N31" i="8" s="1"/>
  <c r="O13" i="8"/>
  <c r="O31" i="8" s="1"/>
  <c r="P13" i="8"/>
  <c r="P31" i="8" s="1"/>
  <c r="Q13" i="8"/>
  <c r="Q31" i="8" s="1"/>
  <c r="S13" i="8"/>
  <c r="S31" i="8" s="1"/>
  <c r="T13" i="8"/>
  <c r="T31" i="8" s="1"/>
  <c r="U13" i="8"/>
  <c r="V13" i="8"/>
  <c r="V31" i="8" s="1"/>
  <c r="W13" i="8"/>
  <c r="W31" i="8" s="1"/>
  <c r="X13" i="8"/>
  <c r="X31" i="8" s="1"/>
  <c r="Y13" i="8"/>
  <c r="Y31" i="8" s="1"/>
  <c r="Z13" i="8"/>
  <c r="Z31" i="8" s="1"/>
  <c r="AA13" i="8"/>
  <c r="AA31" i="8" s="1"/>
  <c r="AB13" i="8"/>
  <c r="AB31" i="8" s="1"/>
  <c r="AC13" i="8"/>
  <c r="AC31" i="8" s="1"/>
  <c r="AD13" i="8"/>
  <c r="AD31" i="8" s="1"/>
  <c r="AE13" i="8"/>
  <c r="AE31" i="8" s="1"/>
  <c r="AF13" i="8"/>
  <c r="AF31" i="8" s="1"/>
  <c r="AG13" i="8"/>
  <c r="AG31" i="8" s="1"/>
  <c r="AH13" i="8"/>
  <c r="AH31" i="8" s="1"/>
  <c r="AI13" i="8"/>
  <c r="AI31" i="8" s="1"/>
  <c r="AJ13" i="8"/>
  <c r="AJ31" i="8" s="1"/>
  <c r="AK13" i="8"/>
  <c r="AL13" i="8"/>
  <c r="AL31" i="8" s="1"/>
  <c r="AM13" i="8"/>
  <c r="AM31" i="8" s="1"/>
  <c r="AN13" i="8"/>
  <c r="AN31" i="8" s="1"/>
  <c r="B13" i="8"/>
  <c r="B31" i="8" s="1"/>
  <c r="H24" i="6"/>
  <c r="H25" i="6"/>
  <c r="H26" i="6"/>
  <c r="H27" i="6"/>
  <c r="H28" i="6"/>
  <c r="H29" i="6"/>
  <c r="H30" i="6"/>
  <c r="H32" i="6"/>
  <c r="H33" i="6"/>
  <c r="H34" i="6"/>
  <c r="H35" i="6"/>
  <c r="H36" i="6"/>
  <c r="G24" i="6"/>
  <c r="G25" i="6"/>
  <c r="G26" i="6"/>
  <c r="G27" i="6"/>
  <c r="G28" i="6"/>
  <c r="G29" i="6"/>
  <c r="G30" i="6"/>
  <c r="G31" i="6"/>
  <c r="G32" i="6"/>
  <c r="G33" i="6"/>
  <c r="G34" i="6"/>
  <c r="G36" i="6"/>
  <c r="F24" i="6"/>
  <c r="F25" i="6"/>
  <c r="F26" i="6"/>
  <c r="F27" i="6"/>
  <c r="F28" i="6"/>
  <c r="F29" i="6"/>
  <c r="F30" i="6"/>
  <c r="F32" i="6"/>
  <c r="F33" i="6"/>
  <c r="F34" i="6"/>
  <c r="F36" i="6"/>
  <c r="E24" i="6"/>
  <c r="E25" i="6"/>
  <c r="E26" i="6"/>
  <c r="E27" i="6"/>
  <c r="E28" i="6"/>
  <c r="E29" i="6"/>
  <c r="E30" i="6"/>
  <c r="E32" i="6"/>
  <c r="E33" i="6"/>
  <c r="E34" i="6"/>
  <c r="E36" i="6"/>
  <c r="D24" i="6"/>
  <c r="D25" i="6"/>
  <c r="D26" i="6"/>
  <c r="D27" i="6"/>
  <c r="D28" i="6"/>
  <c r="D29" i="6"/>
  <c r="D30" i="6"/>
  <c r="D32" i="6"/>
  <c r="D33" i="6"/>
  <c r="D34" i="6"/>
  <c r="D35" i="6"/>
  <c r="D36" i="6"/>
  <c r="C24" i="6"/>
  <c r="C25" i="6"/>
  <c r="C26" i="6"/>
  <c r="C27" i="6"/>
  <c r="C28" i="6"/>
  <c r="C29" i="6"/>
  <c r="C30" i="6"/>
  <c r="C31" i="6"/>
  <c r="C32" i="6"/>
  <c r="C33" i="6"/>
  <c r="C34" i="6"/>
  <c r="C36" i="6"/>
  <c r="B25" i="6"/>
  <c r="B26" i="6"/>
  <c r="B27" i="6"/>
  <c r="B28" i="6"/>
  <c r="B29" i="6"/>
  <c r="B30" i="6"/>
  <c r="B32" i="6"/>
  <c r="B33" i="6"/>
  <c r="B34" i="6"/>
  <c r="B35" i="6"/>
  <c r="B36" i="6"/>
  <c r="H23" i="6"/>
  <c r="G23" i="6"/>
  <c r="F23" i="6"/>
  <c r="E23" i="6"/>
  <c r="D23" i="6"/>
  <c r="C23" i="6"/>
  <c r="C17" i="6"/>
  <c r="C35" i="6" s="1"/>
  <c r="D17" i="6"/>
  <c r="E17" i="6"/>
  <c r="E35" i="6" s="1"/>
  <c r="F17" i="6"/>
  <c r="F35" i="6" s="1"/>
  <c r="G17" i="6"/>
  <c r="G35" i="6" s="1"/>
  <c r="H17" i="6"/>
  <c r="B17" i="6"/>
  <c r="C13" i="6"/>
  <c r="D13" i="6"/>
  <c r="D31" i="6" s="1"/>
  <c r="E13" i="6"/>
  <c r="E31" i="6" s="1"/>
  <c r="F13" i="6"/>
  <c r="F31" i="6" s="1"/>
  <c r="G13" i="6"/>
  <c r="H13" i="6"/>
  <c r="H31" i="6" s="1"/>
  <c r="B13" i="6"/>
  <c r="B31" i="6" s="1"/>
  <c r="B37" i="3"/>
  <c r="B35" i="3"/>
  <c r="B34" i="3"/>
  <c r="B33" i="3"/>
  <c r="B31" i="3"/>
  <c r="B26" i="3"/>
  <c r="B25" i="3"/>
  <c r="B24" i="3"/>
  <c r="C17" i="5" l="1"/>
  <c r="B17" i="5"/>
  <c r="B13" i="5"/>
  <c r="C13" i="5"/>
  <c r="G17" i="5"/>
  <c r="F17" i="5"/>
  <c r="E17" i="5"/>
  <c r="D17" i="5"/>
  <c r="G13" i="5"/>
  <c r="F13" i="5"/>
  <c r="E13" i="5"/>
  <c r="D13" i="5"/>
  <c r="G31" i="5" l="1"/>
  <c r="G18" i="5"/>
  <c r="C18" i="5"/>
  <c r="B18" i="5"/>
  <c r="B31" i="5" s="1"/>
  <c r="E18" i="5"/>
  <c r="E35" i="5" s="1"/>
  <c r="F18" i="5"/>
  <c r="D18" i="5"/>
  <c r="B35" i="5" l="1"/>
  <c r="D27" i="5"/>
  <c r="D23" i="5"/>
  <c r="D28" i="5"/>
  <c r="D32" i="5"/>
  <c r="D26" i="5"/>
  <c r="D24" i="5"/>
  <c r="D36" i="5"/>
  <c r="D34" i="5"/>
  <c r="D25" i="5"/>
  <c r="D29" i="5"/>
  <c r="D33" i="5"/>
  <c r="D30" i="5"/>
  <c r="C27" i="5"/>
  <c r="C24" i="5"/>
  <c r="C28" i="5"/>
  <c r="C32" i="5"/>
  <c r="C34" i="5"/>
  <c r="C36" i="5"/>
  <c r="C26" i="5"/>
  <c r="C25" i="5"/>
  <c r="C29" i="5"/>
  <c r="C33" i="5"/>
  <c r="C23" i="5"/>
  <c r="C30" i="5"/>
  <c r="D35" i="5"/>
  <c r="F25" i="5"/>
  <c r="F29" i="5"/>
  <c r="F33" i="5"/>
  <c r="F30" i="5"/>
  <c r="F34" i="5"/>
  <c r="F24" i="5"/>
  <c r="F32" i="5"/>
  <c r="F26" i="5"/>
  <c r="F28" i="5"/>
  <c r="F27" i="5"/>
  <c r="F23" i="5"/>
  <c r="F36" i="5"/>
  <c r="G27" i="5"/>
  <c r="G28" i="5"/>
  <c r="G32" i="5"/>
  <c r="G36" i="5"/>
  <c r="G26" i="5"/>
  <c r="G24" i="5"/>
  <c r="G30" i="5"/>
  <c r="G25" i="5"/>
  <c r="G29" i="5"/>
  <c r="G33" i="5"/>
  <c r="G23" i="5"/>
  <c r="G34" i="5"/>
  <c r="D31" i="5"/>
  <c r="E24" i="5"/>
  <c r="E28" i="5"/>
  <c r="E32" i="5"/>
  <c r="E36" i="5"/>
  <c r="E29" i="5"/>
  <c r="E33" i="5"/>
  <c r="E23" i="5"/>
  <c r="E25" i="5"/>
  <c r="E27" i="5"/>
  <c r="E26" i="5"/>
  <c r="E30" i="5"/>
  <c r="E34" i="5"/>
  <c r="C35" i="5"/>
  <c r="F35" i="5"/>
  <c r="E31" i="5"/>
  <c r="B25" i="5"/>
  <c r="B29" i="5"/>
  <c r="B33" i="5"/>
  <c r="B26" i="5"/>
  <c r="B34" i="5"/>
  <c r="B23" i="5"/>
  <c r="B28" i="5"/>
  <c r="B30" i="5"/>
  <c r="B24" i="5"/>
  <c r="B36" i="5"/>
  <c r="B27" i="5"/>
  <c r="B32" i="5"/>
  <c r="G35" i="5"/>
  <c r="F31" i="5"/>
  <c r="C31" i="5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F32" i="3"/>
  <c r="J32" i="3"/>
  <c r="N32" i="3"/>
  <c r="R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D36" i="3"/>
  <c r="F36" i="3"/>
  <c r="H36" i="3"/>
  <c r="L36" i="3"/>
  <c r="N36" i="3"/>
  <c r="P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B30" i="3"/>
  <c r="B29" i="3"/>
  <c r="B28" i="3"/>
  <c r="B27" i="3"/>
  <c r="T11" i="3"/>
  <c r="T6" i="3"/>
  <c r="T20" i="3"/>
  <c r="T10" i="3" s="1"/>
  <c r="C18" i="3"/>
  <c r="C36" i="3" s="1"/>
  <c r="D18" i="3"/>
  <c r="E18" i="3"/>
  <c r="E36" i="3" s="1"/>
  <c r="F18" i="3"/>
  <c r="G18" i="3"/>
  <c r="G36" i="3" s="1"/>
  <c r="H18" i="3"/>
  <c r="I18" i="3"/>
  <c r="I36" i="3" s="1"/>
  <c r="J18" i="3"/>
  <c r="J36" i="3" s="1"/>
  <c r="K18" i="3"/>
  <c r="K36" i="3" s="1"/>
  <c r="L18" i="3"/>
  <c r="M18" i="3"/>
  <c r="M36" i="3" s="1"/>
  <c r="N18" i="3"/>
  <c r="O18" i="3"/>
  <c r="O36" i="3" s="1"/>
  <c r="P18" i="3"/>
  <c r="Q18" i="3"/>
  <c r="Q36" i="3" s="1"/>
  <c r="R18" i="3"/>
  <c r="R36" i="3" s="1"/>
  <c r="S18" i="3"/>
  <c r="S36" i="3" s="1"/>
  <c r="B18" i="3"/>
  <c r="C14" i="3"/>
  <c r="D14" i="3"/>
  <c r="D32" i="3" s="1"/>
  <c r="E14" i="3"/>
  <c r="E32" i="3" s="1"/>
  <c r="F14" i="3"/>
  <c r="G14" i="3"/>
  <c r="G32" i="3" s="1"/>
  <c r="H14" i="3"/>
  <c r="H32" i="3" s="1"/>
  <c r="I14" i="3"/>
  <c r="I32" i="3" s="1"/>
  <c r="J14" i="3"/>
  <c r="K14" i="3"/>
  <c r="K32" i="3" s="1"/>
  <c r="L14" i="3"/>
  <c r="L32" i="3" s="1"/>
  <c r="M14" i="3"/>
  <c r="M32" i="3" s="1"/>
  <c r="N14" i="3"/>
  <c r="O14" i="3"/>
  <c r="O32" i="3" s="1"/>
  <c r="P14" i="3"/>
  <c r="P32" i="3" s="1"/>
  <c r="Q14" i="3"/>
  <c r="Q32" i="3" s="1"/>
  <c r="R14" i="3"/>
  <c r="S14" i="3"/>
  <c r="S32" i="3" s="1"/>
  <c r="B14" i="3"/>
  <c r="B32" i="3" s="1"/>
  <c r="T21" i="3"/>
  <c r="T7" i="3" l="1"/>
  <c r="T14" i="3"/>
  <c r="T18" i="3"/>
  <c r="B36" i="3"/>
  <c r="T15" i="3"/>
  <c r="C32" i="3"/>
  <c r="T17" i="3"/>
  <c r="T13" i="3"/>
  <c r="T9" i="3"/>
  <c r="T16" i="3"/>
  <c r="T12" i="3"/>
  <c r="T8" i="3"/>
  <c r="T19" i="3" l="1"/>
</calcChain>
</file>

<file path=xl/sharedStrings.xml><?xml version="1.0" encoding="utf-8"?>
<sst xmlns="http://schemas.openxmlformats.org/spreadsheetml/2006/main" count="1509" uniqueCount="498">
  <si>
    <t>SIGLA</t>
  </si>
  <si>
    <t>Razon Social</t>
  </si>
  <si>
    <t>DESIGNADOR</t>
  </si>
  <si>
    <t>COSTOS TOTALES</t>
  </si>
  <si>
    <t>0AC</t>
  </si>
  <si>
    <t>AEROESTUDIOS SOCIEDAD ANONIMA "AEROESTUDIOS S.A."</t>
  </si>
  <si>
    <t>TE</t>
  </si>
  <si>
    <t>C206</t>
  </si>
  <si>
    <t>0BH</t>
  </si>
  <si>
    <t>COMPAÑIA AEROAGRICOLA DE LOS LLANOS S.A.S. AGILL S.A.S. (ANTES COMPAÑIA AEROAGRICOLA GIRARDOT LTDA. AGIL LTDA.)</t>
  </si>
  <si>
    <t>AG</t>
  </si>
  <si>
    <t>C188</t>
  </si>
  <si>
    <t>PA25</t>
  </si>
  <si>
    <t>0BR</t>
  </si>
  <si>
    <t>COMPAÑIA AEROFUMIGACIONES CALIMA S.A.S. CALIMA S.A.S.</t>
  </si>
  <si>
    <t>PA18</t>
  </si>
  <si>
    <t>SS2T</t>
  </si>
  <si>
    <t>0BT</t>
  </si>
  <si>
    <t>COMPAÑÍA AERO AGRÍCOLA INTEGRAL S.A.S. CAAISA</t>
  </si>
  <si>
    <t>M18</t>
  </si>
  <si>
    <t>AT3P</t>
  </si>
  <si>
    <t>0CJ</t>
  </si>
  <si>
    <t>FARI LTDA. FUMIGACIONES AEREAS DEL ARIARI</t>
  </si>
  <si>
    <t>0CK</t>
  </si>
  <si>
    <t>FUMIGACION AEREA DEL ORIENTE S.A.S FARO</t>
  </si>
  <si>
    <t>C172</t>
  </si>
  <si>
    <t>0CP</t>
  </si>
  <si>
    <t>SERVICIOS AGRICOLAS FIBA S.A.S.</t>
  </si>
  <si>
    <t>PA34</t>
  </si>
  <si>
    <t>0CR</t>
  </si>
  <si>
    <t>SERVICIOS DE FUMIGACION AEREA GARAY S.A.S. FUMIGARAY  S.A.S.</t>
  </si>
  <si>
    <t>0CT</t>
  </si>
  <si>
    <t>FUMIGACIONES AEREAS DEL NORTE S.A.S.</t>
  </si>
  <si>
    <t>PA31</t>
  </si>
  <si>
    <t>0DA</t>
  </si>
  <si>
    <t>SERVICIO AÉREO DE FUMIGACIÓN COLOMBIANA LTDA. "SAFUCO"</t>
  </si>
  <si>
    <t>0DL</t>
  </si>
  <si>
    <t>FUMIVILLA LTDA FUMIGACIONES AEREAS DE VILLANUEVA  LIMITADA</t>
  </si>
  <si>
    <t>0DM</t>
  </si>
  <si>
    <t>SERVICIO DE FUMIGACIÓN AÉREA DEL CASANARE SFA LTDA</t>
  </si>
  <si>
    <t>0DP</t>
  </si>
  <si>
    <t>COMERCIALIZADORA ECO LIMITADA</t>
  </si>
  <si>
    <t>0DQ</t>
  </si>
  <si>
    <t>AMA LTDA. AVIONES Y MAQUINARIAS AGRICOLAS</t>
  </si>
  <si>
    <t>0DR</t>
  </si>
  <si>
    <t>SERVICIO AÉREO DEL ORIENTE S.A.S. "SAO S.A.S."</t>
  </si>
  <si>
    <t>0DT</t>
  </si>
  <si>
    <t>SERVICIOS AEROAGRICOLAS DEL CASANARE S.A.S. - SAAC S.A.S.</t>
  </si>
  <si>
    <t>0DU</t>
  </si>
  <si>
    <t>ASPERSIONES TECNICAS DEL CAMPO LIMITADA AEROTEC LTDA.</t>
  </si>
  <si>
    <t>0DW</t>
  </si>
  <si>
    <t>QUIMBAYA EXPLORACION Y RECURSOS GEOMATICOS S.A.S. QUERGEO S.A.S.</t>
  </si>
  <si>
    <t>AF</t>
  </si>
  <si>
    <t>C182</t>
  </si>
  <si>
    <t>0DX</t>
  </si>
  <si>
    <t>TRABAJOS AEREOS ESPECIALES AVIACION AGRICOLA S.A.S. TAES S.A.S.</t>
  </si>
  <si>
    <t>0DY</t>
  </si>
  <si>
    <t>COMPAÑIA COLOMBIANA DE AEROSERVICIOS C.C.A. LTDA.</t>
  </si>
  <si>
    <t>0DZ</t>
  </si>
  <si>
    <t>FUNDACION CARDIOVASCULAR DE COLOMBIA</t>
  </si>
  <si>
    <t>AB</t>
  </si>
  <si>
    <t>LJ31</t>
  </si>
  <si>
    <t>0EG</t>
  </si>
  <si>
    <t>VANNET S.A.S.</t>
  </si>
  <si>
    <t>C402</t>
  </si>
  <si>
    <t>0EM</t>
  </si>
  <si>
    <t>C180</t>
  </si>
  <si>
    <t>1AE</t>
  </si>
  <si>
    <t>AERO APOYO LTDA. TRANSPORTE AEREO DE APOYO PETROLERO</t>
  </si>
  <si>
    <t>TA</t>
  </si>
  <si>
    <t>1AM</t>
  </si>
  <si>
    <t>AEROTAXI DEL ORIENTE COLOMBIANO AEROCOL S.A.S</t>
  </si>
  <si>
    <t>1AS</t>
  </si>
  <si>
    <t>TAXI AEREO DEL ALTO MENEGUA LTDA.-AEROMENEGUA LTDA-</t>
  </si>
  <si>
    <t>1BB</t>
  </si>
  <si>
    <t>AEROLINEAS DEL LLANO S.A.S. - ALLAS S.A.S.</t>
  </si>
  <si>
    <t>PA32</t>
  </si>
  <si>
    <t>PA28</t>
  </si>
  <si>
    <t>DC3</t>
  </si>
  <si>
    <t>1BE</t>
  </si>
  <si>
    <t>AEROTAXI DEL UPIA S.A.S.  AERUPIA S.A.S.</t>
  </si>
  <si>
    <t>C210</t>
  </si>
  <si>
    <t>BN2P</t>
  </si>
  <si>
    <t>1BO</t>
  </si>
  <si>
    <t>COMPAÑIA DE VUELO DE HELICOPTEROS COMERCIALES S.A.S. HELIFLY S.A.S.</t>
  </si>
  <si>
    <t>B06</t>
  </si>
  <si>
    <t>1BR</t>
  </si>
  <si>
    <t>AEROLINEAS LLANERAS ARALL LTDA.</t>
  </si>
  <si>
    <t>1CG</t>
  </si>
  <si>
    <t>AVIONES DEL CESAR S.A.S.</t>
  </si>
  <si>
    <t>H500</t>
  </si>
  <si>
    <t>1CV</t>
  </si>
  <si>
    <t>HELISERVICE LTDA</t>
  </si>
  <si>
    <t>1CW</t>
  </si>
  <si>
    <t>VERTICAL DE AVIACION S.A.S.</t>
  </si>
  <si>
    <t>MI8</t>
  </si>
  <si>
    <t>1DF</t>
  </si>
  <si>
    <t>LINEAS AEREAS DEL NORTE DE SANTANDER S.A.S. LANS S.A.S.</t>
  </si>
  <si>
    <t>C90A</t>
  </si>
  <si>
    <t>C208</t>
  </si>
  <si>
    <t>AC90</t>
  </si>
  <si>
    <t>C414</t>
  </si>
  <si>
    <t>1DS</t>
  </si>
  <si>
    <t>RIO SUR S. A.</t>
  </si>
  <si>
    <t>BE9L</t>
  </si>
  <si>
    <t>BE20</t>
  </si>
  <si>
    <t>BE40</t>
  </si>
  <si>
    <t>1DW</t>
  </si>
  <si>
    <t>AS50</t>
  </si>
  <si>
    <t>AS55</t>
  </si>
  <si>
    <t>BK17</t>
  </si>
  <si>
    <t>1DY</t>
  </si>
  <si>
    <t>SERVICIO AEREO REGIONAL SAER LTDA</t>
  </si>
  <si>
    <t>1ED</t>
  </si>
  <si>
    <t>SERVICIOS AEREOS PANAMERICANOS SARPA S.A.S.</t>
  </si>
  <si>
    <t>R44</t>
  </si>
  <si>
    <t>L410</t>
  </si>
  <si>
    <t>JS32</t>
  </si>
  <si>
    <t>E120</t>
  </si>
  <si>
    <t>1EE</t>
  </si>
  <si>
    <t>SASA SOCIEDAD AERONAUTICA DE SANTANDER S.A.</t>
  </si>
  <si>
    <t>1EG</t>
  </si>
  <si>
    <t>SERVICIOS AEREOS DEL GUAVIARE LIMITADA SAVIARE LTDA.</t>
  </si>
  <si>
    <t>1EH</t>
  </si>
  <si>
    <t>SERVICIO AEREO DE CAPURGANA S.A. - SEARCA S.A.</t>
  </si>
  <si>
    <t>CR</t>
  </si>
  <si>
    <t>B190</t>
  </si>
  <si>
    <t>G200</t>
  </si>
  <si>
    <t>1EN</t>
  </si>
  <si>
    <t>SERVICIOS INTEGRALES HELICOPORTADOS S.A.S. - SICHER HELICOPTERS S.A.S.</t>
  </si>
  <si>
    <t>A139</t>
  </si>
  <si>
    <t>EC45</t>
  </si>
  <si>
    <t>B105</t>
  </si>
  <si>
    <t>1EQ</t>
  </si>
  <si>
    <t>TAERCO LTDA. TAXI AEREO COLOMBIANO</t>
  </si>
  <si>
    <t>1FC</t>
  </si>
  <si>
    <t>TRANSPORTE AEREO DE COLOMBIA S.A. TAC S.A.</t>
  </si>
  <si>
    <t>SC</t>
  </si>
  <si>
    <t>1FQ</t>
  </si>
  <si>
    <t>1FR</t>
  </si>
  <si>
    <t>AEROEJECUTIVOS DE ANTIOQUIA S.A.</t>
  </si>
  <si>
    <t>1FT</t>
  </si>
  <si>
    <t>AEROEXPRESO DEL PACIFICO S.A.</t>
  </si>
  <si>
    <t>1FV</t>
  </si>
  <si>
    <t>AVIOCHARTER S.A.S.</t>
  </si>
  <si>
    <t>1FZ</t>
  </si>
  <si>
    <t>HELI JET SAS</t>
  </si>
  <si>
    <t>T210</t>
  </si>
  <si>
    <t>1GB</t>
  </si>
  <si>
    <t>HELIGOLFO S.A.S.</t>
  </si>
  <si>
    <t>1GC</t>
  </si>
  <si>
    <t>AEROEXPRESS S.A.S.</t>
  </si>
  <si>
    <t>R66</t>
  </si>
  <si>
    <t>AN12</t>
  </si>
  <si>
    <t>C82R</t>
  </si>
  <si>
    <t>B733</t>
  </si>
  <si>
    <t>1GJ</t>
  </si>
  <si>
    <t>AERO SERVICIOS ESPECIALIZADOS ASES S.A.S</t>
  </si>
  <si>
    <t>1GK</t>
  </si>
  <si>
    <t>AEROESTAR LTDA</t>
  </si>
  <si>
    <t>1GM</t>
  </si>
  <si>
    <t>DELTA HELICOPTEROS S.A.S.</t>
  </si>
  <si>
    <t>1GO</t>
  </si>
  <si>
    <t>GLOBAL SERVICE AVIATION S.A.S.</t>
  </si>
  <si>
    <t>1GP</t>
  </si>
  <si>
    <t>AERO TAXI GUAYMARAL ATG  S.A.S.</t>
  </si>
  <si>
    <t>1GR</t>
  </si>
  <si>
    <t>PACIFICA DE AVIACION S.A.S.</t>
  </si>
  <si>
    <t>1GS</t>
  </si>
  <si>
    <t>SOLAIR S. A. S.</t>
  </si>
  <si>
    <t>SS2P</t>
  </si>
  <si>
    <t>1GU</t>
  </si>
  <si>
    <t>AMERICA'S AIR SAS</t>
  </si>
  <si>
    <t>1GW</t>
  </si>
  <si>
    <t>CHARTER EXPRESS S.A.S.</t>
  </si>
  <si>
    <t>1GY</t>
  </si>
  <si>
    <t>HELISUR S.A.S.</t>
  </si>
  <si>
    <t>1HB</t>
  </si>
  <si>
    <t>HANGAR 29 S.A.S.</t>
  </si>
  <si>
    <t>1HC</t>
  </si>
  <si>
    <t>TRANSPACIFICOS Y CIA S.A.S.</t>
  </si>
  <si>
    <t>1HD</t>
  </si>
  <si>
    <t>SIS SOLUCIONES INTEGRALES GNSS S.A.S.</t>
  </si>
  <si>
    <t>2EO</t>
  </si>
  <si>
    <t>LATINOAMERICANA DE SERVICIOS AEREO S.A.S. LASER AEREO S.A.S.</t>
  </si>
  <si>
    <t>AN26</t>
  </si>
  <si>
    <t>3GH</t>
  </si>
  <si>
    <t>C421</t>
  </si>
  <si>
    <t>R22</t>
  </si>
  <si>
    <t>P28A</t>
  </si>
  <si>
    <t>6AD</t>
  </si>
  <si>
    <t>AIR COLOMBIA S.A.S.</t>
  </si>
  <si>
    <t>CA</t>
  </si>
  <si>
    <t>6AF</t>
  </si>
  <si>
    <t>AEROLINEAS ANDINAS S.A</t>
  </si>
  <si>
    <t>AAL</t>
  </si>
  <si>
    <t>AMERICAN AIR LINES</t>
  </si>
  <si>
    <t>PA</t>
  </si>
  <si>
    <t>A319</t>
  </si>
  <si>
    <t>B763</t>
  </si>
  <si>
    <t>ACA</t>
  </si>
  <si>
    <t>AIR CANADA SUCURSAL COLOMBIA</t>
  </si>
  <si>
    <t>A340</t>
  </si>
  <si>
    <t>A320</t>
  </si>
  <si>
    <t>AJS</t>
  </si>
  <si>
    <t>C560</t>
  </si>
  <si>
    <t>C680</t>
  </si>
  <si>
    <t>AJT</t>
  </si>
  <si>
    <t>AMERIJET INTERNATIONAL COLOMBIA</t>
  </si>
  <si>
    <t>AMX</t>
  </si>
  <si>
    <t>B737</t>
  </si>
  <si>
    <t>B738</t>
  </si>
  <si>
    <t>ANQ</t>
  </si>
  <si>
    <t>AEROLINEA DE ANTIOQUIA S.A.S.</t>
  </si>
  <si>
    <t>JS41</t>
  </si>
  <si>
    <t>DO28</t>
  </si>
  <si>
    <t>ARE</t>
  </si>
  <si>
    <t>AEROVIAS DE INTEGRACION REGIONAL S.A. AIRES S.A.</t>
  </si>
  <si>
    <t>TR</t>
  </si>
  <si>
    <t>ARG</t>
  </si>
  <si>
    <t>AEROLINEAS ARGENTINAS</t>
  </si>
  <si>
    <t>A332</t>
  </si>
  <si>
    <t>AVA</t>
  </si>
  <si>
    <t>AEROVIAS DEL CONTINENTE AMERICANO S.A. AVIANCA</t>
  </si>
  <si>
    <t>AT76</t>
  </si>
  <si>
    <t>A318</t>
  </si>
  <si>
    <t>A321</t>
  </si>
  <si>
    <t>B788</t>
  </si>
  <si>
    <t>CLX</t>
  </si>
  <si>
    <t>CARGOLUX AIRLINES INTERNATIONAL S.A. SUCURSAL COLOMBIA.</t>
  </si>
  <si>
    <t>B742</t>
  </si>
  <si>
    <t>CMP</t>
  </si>
  <si>
    <t>E190</t>
  </si>
  <si>
    <t>CUB</t>
  </si>
  <si>
    <t>COMPANIA NACIONAL CUBANA DE AVIACION.</t>
  </si>
  <si>
    <t>B722</t>
  </si>
  <si>
    <t>DAE</t>
  </si>
  <si>
    <t>DHL AERO EXPRESO S.A. SUCURSAL COLOMBIA</t>
  </si>
  <si>
    <t>B752</t>
  </si>
  <si>
    <t>DAL</t>
  </si>
  <si>
    <t>DELTA AIR LINES INC. SUCURSAL DE COLOMBIA</t>
  </si>
  <si>
    <t>DLH</t>
  </si>
  <si>
    <t>DEUTSCHE LUFTHANSA AKTIENGESELLSCHAFT</t>
  </si>
  <si>
    <t>EFY</t>
  </si>
  <si>
    <t>EMPRESA AÉREA DE SERVICIOS Y FACILITACIÓN LOGÍSTICA INTEGRAL S.A. - EASYFLY S.A.</t>
  </si>
  <si>
    <t>AT42</t>
  </si>
  <si>
    <t>FDX</t>
  </si>
  <si>
    <t>HEL</t>
  </si>
  <si>
    <t>HELICOPTEROS NACIONALES DE COLOMBIA S.A.S. "HELICOL S.A.S."</t>
  </si>
  <si>
    <t>B412</t>
  </si>
  <si>
    <t>B212</t>
  </si>
  <si>
    <t>IBE</t>
  </si>
  <si>
    <t>IBERIA LINEAS AEREAS DE ESPANA SOCIEDAD ANONIMA OPERADORA SUCURSAL COLOMBIANA - IBERIA OPERADORA</t>
  </si>
  <si>
    <t>JBU</t>
  </si>
  <si>
    <t>JETBLUE AIRWAYS CORPORATION-SUCURSAL COLOMBIA</t>
  </si>
  <si>
    <t>KRE</t>
  </si>
  <si>
    <t>AEROSUCRE S.A.</t>
  </si>
  <si>
    <t>LAE</t>
  </si>
  <si>
    <t>LINEA AEREA CARGUERA DE COLOMBIA S.A.</t>
  </si>
  <si>
    <t>LAN</t>
  </si>
  <si>
    <t>LATAM AIRLINES GROUP S.A.</t>
  </si>
  <si>
    <t>LAU</t>
  </si>
  <si>
    <t>B721</t>
  </si>
  <si>
    <t>LPE</t>
  </si>
  <si>
    <t>LAN PERU S.A. SUCURSAL COLOMBIA</t>
  </si>
  <si>
    <t>LTG</t>
  </si>
  <si>
    <t>ABSA AEROLINEAS BRASILERAS S.A</t>
  </si>
  <si>
    <t>MAA</t>
  </si>
  <si>
    <t>MASAIR. AEROTRANSPORTES MAS DE CARGA SUCURSAL COL.</t>
  </si>
  <si>
    <t>NKS</t>
  </si>
  <si>
    <t>SPIRIT AIRLINES INC</t>
  </si>
  <si>
    <t>NSE</t>
  </si>
  <si>
    <t>SERVICIO AEREO A TERRITORIOS NACIONALES  S.A. - SATENA</t>
  </si>
  <si>
    <t>E170</t>
  </si>
  <si>
    <t>Y12</t>
  </si>
  <si>
    <t>E145</t>
  </si>
  <si>
    <t>AT45</t>
  </si>
  <si>
    <t>ONE</t>
  </si>
  <si>
    <t>OCEANAIR LINHAS AEREAS S A SUCURSAL COLOMBIA</t>
  </si>
  <si>
    <t>PST</t>
  </si>
  <si>
    <t>AIR PANAMA SUCURSAL COLOMBIA</t>
  </si>
  <si>
    <t>F28</t>
  </si>
  <si>
    <t>RPB</t>
  </si>
  <si>
    <t>AEROREPUBLICA S.A.</t>
  </si>
  <si>
    <t>TAE</t>
  </si>
  <si>
    <t>EMPRESA PUBLICA TAME LINEA AEREA DEL ECUADOR TAME EP SUCURSAL COLOMBIA. SIGLA TAME EP SUCURSAL COLOM</t>
  </si>
  <si>
    <t>TAI</t>
  </si>
  <si>
    <t>TACA INTERNATIONAL AIRLINES S A SUCURSAL COLOMBIA</t>
  </si>
  <si>
    <t>TAM</t>
  </si>
  <si>
    <t>TAM LINHAS AEREAS S A SUCURSAL COLOMBIA</t>
  </si>
  <si>
    <t>TPA</t>
  </si>
  <si>
    <t>TAMPA CARGO S.A.S</t>
  </si>
  <si>
    <t>TPU</t>
  </si>
  <si>
    <t>UAL</t>
  </si>
  <si>
    <t>UNITED AIRLINES INC.</t>
  </si>
  <si>
    <t>PC</t>
  </si>
  <si>
    <t>UPS</t>
  </si>
  <si>
    <t>UNITED PARCEL SERVICE CO. SUCURSAL COLOMBIA</t>
  </si>
  <si>
    <t>VVC</t>
  </si>
  <si>
    <t>FAST COLOMBIA S.A.S.</t>
  </si>
  <si>
    <t>SEGUROS</t>
  </si>
  <si>
    <t>SERVICIOS AERONAUTICOS</t>
  </si>
  <si>
    <t>MANTENIMIENTO</t>
  </si>
  <si>
    <t>SERVICIO A PASAJEROS</t>
  </si>
  <si>
    <t>COMBUSTIBLE</t>
  </si>
  <si>
    <t>DEPRECIACION</t>
  </si>
  <si>
    <t>ARRIENDOS</t>
  </si>
  <si>
    <t>ADMINISTRACION</t>
  </si>
  <si>
    <t>VENTAS</t>
  </si>
  <si>
    <t>Suma de Numero Horas</t>
  </si>
  <si>
    <t>Suma de Numero Aeronaves</t>
  </si>
  <si>
    <t>AVA-ARE</t>
  </si>
  <si>
    <t>ARE-AVA-VVC</t>
  </si>
  <si>
    <t>EFY-NSE</t>
  </si>
  <si>
    <t>TAC</t>
  </si>
  <si>
    <t>TOTAL COSTOS INDIRECTOS</t>
  </si>
  <si>
    <t>TOTAL COSTOS DIRECTOS</t>
  </si>
  <si>
    <t xml:space="preserve">TRIPULACION </t>
  </si>
  <si>
    <t>FINANCIERO</t>
  </si>
  <si>
    <t>PROMEDIO</t>
  </si>
  <si>
    <t>PARTICIPACION</t>
  </si>
  <si>
    <t xml:space="preserve">Total Tripulación  </t>
  </si>
  <si>
    <t xml:space="preserve">Total Seguros </t>
  </si>
  <si>
    <t xml:space="preserve">Total Servicios Aeronaúticos </t>
  </si>
  <si>
    <t xml:space="preserve">Total Mantenimiento </t>
  </si>
  <si>
    <t xml:space="preserve">Total Servicio a Pasajeros </t>
  </si>
  <si>
    <t xml:space="preserve">Total Combustible </t>
  </si>
  <si>
    <t xml:space="preserve">Total Depreciación </t>
  </si>
  <si>
    <t xml:space="preserve">Total Arriendo </t>
  </si>
  <si>
    <t xml:space="preserve">Total Administración </t>
  </si>
  <si>
    <t xml:space="preserve">Total Ventas </t>
  </si>
  <si>
    <t xml:space="preserve">Total Financieros </t>
  </si>
  <si>
    <t>EMPRESA</t>
  </si>
  <si>
    <t>DESIGNADORES</t>
  </si>
  <si>
    <t>A330</t>
  </si>
  <si>
    <t>KRE - LAU</t>
  </si>
  <si>
    <t>6AD- 6AF</t>
  </si>
  <si>
    <t>PARTICIPACIÓN</t>
  </si>
  <si>
    <t>1BO - 1CG -1CP - 1CV - 1DW - 1EE - 1GM - 1GY - 1HB</t>
  </si>
  <si>
    <t>1EN - HEL</t>
  </si>
  <si>
    <t>1AE - 1AM - 1BR - 1FQ - 1GU</t>
  </si>
  <si>
    <t>1AE - 1AS - 1BB - 1BR - 1DF - 1FZ</t>
  </si>
  <si>
    <t>1AE- 1AM - 1BB - 1BR - 1DF - 1DO - 1ED - 1EG - 1EQ - 1FQ - 1FR - 1FZ - 1GB - 1HC</t>
  </si>
  <si>
    <t>1DO - 1FR</t>
  </si>
  <si>
    <t>1BE - 1EG</t>
  </si>
  <si>
    <t>1FR - 1FV - 1GS - 3GH</t>
  </si>
  <si>
    <t>1BB - 2EO</t>
  </si>
  <si>
    <t>1CP - 1DW - 1HD</t>
  </si>
  <si>
    <t>1BB - 1EQ - 1GK</t>
  </si>
  <si>
    <t>1EB - 1CG - 1DO - 1GK - 1GP -1GS - 1GW 1HC - 2EO - 3GH</t>
  </si>
  <si>
    <t>1BB - 1GK</t>
  </si>
  <si>
    <t>1CG - 1DF 1DO - 1DY 1EG - 1GK 1GR - 1GS 1HC</t>
  </si>
  <si>
    <t>1ED - 1GC</t>
  </si>
  <si>
    <t>0AC - 0AH</t>
  </si>
  <si>
    <t>OBT - 0CR</t>
  </si>
  <si>
    <t>OCK - ODP</t>
  </si>
  <si>
    <t>0BL - 0BP - 0BR 0CJ - 0DA - 0DL - 0DR - 0DT - 0DX - 0DV</t>
  </si>
  <si>
    <t>0BH - 0BN - 0CK - 0CP - 0CR - 0DU</t>
  </si>
  <si>
    <t>0BP - 0DD - 0DM - 0DY</t>
  </si>
  <si>
    <t>0BR - 0BT - 0CR</t>
  </si>
  <si>
    <t>CONTENIDO</t>
  </si>
  <si>
    <t>PAG</t>
  </si>
  <si>
    <t>CONCEPTO</t>
  </si>
  <si>
    <t>RELACION EMPRESA - TIPO DE AERONAVE</t>
  </si>
  <si>
    <t>COBERTURA</t>
  </si>
  <si>
    <t xml:space="preserve">EMPRESAS DE TRANSPORTE AEREO PASAJEROS NACIONAL REGULAR </t>
  </si>
  <si>
    <t>EMPRESAS DE TRANSPORTE AEREO CARGA NACIONAL</t>
  </si>
  <si>
    <t>EMPRESAS DE TRANSPORTE AEREO COMERCIAL REGIONAL</t>
  </si>
  <si>
    <t>EMPRESAS DE TRANSPORTE AEREO- AEROTAXIS</t>
  </si>
  <si>
    <t>TRABAJOS AEREOS ESPECIALES</t>
  </si>
  <si>
    <t>TRABAJOS AEREOS ESPECIALES - AVIACION AGRICOLA</t>
  </si>
  <si>
    <t>ESPECIAL DE CARGA</t>
  </si>
  <si>
    <t>Actividad</t>
  </si>
  <si>
    <t>A119</t>
  </si>
  <si>
    <t>HELISTAR S.A.S.</t>
  </si>
  <si>
    <t>1FU</t>
  </si>
  <si>
    <t>TRANS AMERICAN AIRLINES S.A. SUCURSAL COLOMBIA</t>
  </si>
  <si>
    <t>AERO AGROPECUARIA DEL NORTE S.A.S. AEROPENORT S.A.S.</t>
  </si>
  <si>
    <t>0BE</t>
  </si>
  <si>
    <t>AER CARIBE</t>
  </si>
  <si>
    <t>1BG</t>
  </si>
  <si>
    <t>AN32</t>
  </si>
  <si>
    <t>SOCIEDAD AEREA DEL CAQUETA LTDA.</t>
  </si>
  <si>
    <t>SDK</t>
  </si>
  <si>
    <t>AEROCHARTER ANDINA S.A</t>
  </si>
  <si>
    <t>COLCHARTER IPS S.A.S.</t>
  </si>
  <si>
    <t>0EA</t>
  </si>
  <si>
    <t>B350</t>
  </si>
  <si>
    <t>INTERNACIONAL EJECUTIVA DE AVIACION S.A.S.</t>
  </si>
  <si>
    <t>1BC</t>
  </si>
  <si>
    <t>B407</t>
  </si>
  <si>
    <t>B60T</t>
  </si>
  <si>
    <t>B734</t>
  </si>
  <si>
    <t>VENSECAR INTERNACIONAL C. A.  SUCURSAL COLOMBIA</t>
  </si>
  <si>
    <t>VEC</t>
  </si>
  <si>
    <t>AEROVIAS DE MEXICO S. A. AEROMEXICO SUCURSAL COLOMBIA</t>
  </si>
  <si>
    <t>COMPAÑIA PANAMEÑA DE AVIACION S.A. COPA AIRLINES</t>
  </si>
  <si>
    <t>FEDERAL EXPRESS CORPORATION</t>
  </si>
  <si>
    <t>BE35</t>
  </si>
  <si>
    <t>AEROLINEAS PETROLERAS S.A.S. - ALPES S.A.S.</t>
  </si>
  <si>
    <t>1BP</t>
  </si>
  <si>
    <t>AEROVIAS REGIONALES DEL ORIENTE S.A.S. ARO S.A.S.</t>
  </si>
  <si>
    <t>1BT</t>
  </si>
  <si>
    <t>ISATECH CORPORATION S A S</t>
  </si>
  <si>
    <t>0EB</t>
  </si>
  <si>
    <t>AERO SANIDAD AGRICOLA S.A.S - ASA S.A.S.</t>
  </si>
  <si>
    <t>0BM</t>
  </si>
  <si>
    <t>FAGA LTDA. FUMIGACIONES AEREAS GAVIOTAS CIA.</t>
  </si>
  <si>
    <t>0CC</t>
  </si>
  <si>
    <t>HELICE LTDA. FUMIGACION AEREA</t>
  </si>
  <si>
    <t>0CW</t>
  </si>
  <si>
    <t>SAMA LTDA. SOCIEDAD AEROAGRICOLA DE MAGANGUE</t>
  </si>
  <si>
    <t>0DC</t>
  </si>
  <si>
    <t>FAGAN S. EN C. FUMIGACION AEREA LOS GAVANES</t>
  </si>
  <si>
    <t>0DS</t>
  </si>
  <si>
    <t>SAE SERVICIOS AÉREOS ESPECIALES GLOBAL LIFE AMBULANCIAS S.A.S.</t>
  </si>
  <si>
    <t>0EC</t>
  </si>
  <si>
    <t>AVIONES PUBLICITARIOS DE COLOMBIA  S.A.S AERIAL SIGN S.A.S</t>
  </si>
  <si>
    <t>OAA</t>
  </si>
  <si>
    <t>COMPAÑÍA ESPECIALIZADA EN TRABAJOS AEROAGRÍCOLAS S.A.S.</t>
  </si>
  <si>
    <t>0BS</t>
  </si>
  <si>
    <t>C303</t>
  </si>
  <si>
    <t>AMBULANCIAS AEREAS DE COLOMBIA S.A.S.</t>
  </si>
  <si>
    <t>1GQ</t>
  </si>
  <si>
    <t>CL30</t>
  </si>
  <si>
    <t>DC3T</t>
  </si>
  <si>
    <t>E135</t>
  </si>
  <si>
    <t>EC35</t>
  </si>
  <si>
    <t>F100</t>
  </si>
  <si>
    <t>GLF4</t>
  </si>
  <si>
    <t>COALCESAR LTDA. COOP MULTIACTIVA  ALGODONERA DEL DEPTO DEL CESAR</t>
  </si>
  <si>
    <t>0BV</t>
  </si>
  <si>
    <t>LINEAS AEREAS GALAN LIMITADA AEROGALAN</t>
  </si>
  <si>
    <t>1AP</t>
  </si>
  <si>
    <t>TRANSPORTES AEREOS DEL ARIARI S.A.S. - TARI S.A.S.</t>
  </si>
  <si>
    <t>1EY</t>
  </si>
  <si>
    <t>MG MEDICAL GROUP S.A.S.</t>
  </si>
  <si>
    <t>OEF</t>
  </si>
  <si>
    <t>GOOD - FLY  CO  S.A.S</t>
  </si>
  <si>
    <t>0ED</t>
  </si>
  <si>
    <t>PA36</t>
  </si>
  <si>
    <t>PA46</t>
  </si>
  <si>
    <t>S76</t>
  </si>
  <si>
    <t>ULAC</t>
  </si>
  <si>
    <t>MODALIDADES</t>
  </si>
  <si>
    <t>No. EMPRE. PRESENTARÓN INFORME</t>
  </si>
  <si>
    <t>TOTAL EMPRESAS VIGENTES</t>
  </si>
  <si>
    <t>% COBERTURA</t>
  </si>
  <si>
    <t>TRANSPORTE AÉREO PASAJEROS REGULAR NACIONAL</t>
  </si>
  <si>
    <t>TRANSPORTE AÉREO PASAJEROS REGULAR INTERNACIONAL</t>
  </si>
  <si>
    <t>TRANSPORTE AÉREO CARGA NACIONAL</t>
  </si>
  <si>
    <t>TRANASPORTE AÉREO CARGA INTERNACIONAL</t>
  </si>
  <si>
    <t>TRANSPORTE AÉREO  COMERCIAL REGIONAL</t>
  </si>
  <si>
    <t>TRANSPORTE AÉREO ESPECIAL DE CARGA</t>
  </si>
  <si>
    <t>TRANSPORTE AÉREO  NO REGULAR  -AEROTAXIS</t>
  </si>
  <si>
    <t>TRABAJOS AÉREOS ESPECIALES - AVIACION AGRICOLA</t>
  </si>
  <si>
    <r>
      <t xml:space="preserve">TRABAJOS AÉREOS ESPECIALES: </t>
    </r>
    <r>
      <rPr>
        <sz val="10"/>
        <color indexed="8"/>
        <rFont val="Calibri"/>
        <family val="2"/>
      </rPr>
      <t>(Publicidad, aerofotografía, ambulancia, etc.)</t>
    </r>
  </si>
  <si>
    <t>TRABAJOS AÉREOS ESPECIALES - AVIACION AGRICOLA:  SADELL</t>
  </si>
  <si>
    <t>TRABAJOS AÉREOS ESPECIALES: Medical Fly, SKY ambulance, Aeroestar, Aviones del cesár, Fundacion patrulla Aérea del choco</t>
  </si>
  <si>
    <t>CONCEPTOS</t>
  </si>
  <si>
    <t>PARTICIPACIÓN %</t>
  </si>
  <si>
    <t>VARIACIÓN %</t>
  </si>
  <si>
    <t xml:space="preserve">Tripulación  </t>
  </si>
  <si>
    <t>Seguros</t>
  </si>
  <si>
    <t xml:space="preserve">Servicios Aeronaúticos </t>
  </si>
  <si>
    <t xml:space="preserve">Mantenimiento </t>
  </si>
  <si>
    <t>servicio de pasajeros</t>
  </si>
  <si>
    <t xml:space="preserve">Combustible </t>
  </si>
  <si>
    <t>Depreciación</t>
  </si>
  <si>
    <t xml:space="preserve">Arriendo </t>
  </si>
  <si>
    <t xml:space="preserve">Administración </t>
  </si>
  <si>
    <t>Ventas</t>
  </si>
  <si>
    <t>Financieros</t>
  </si>
  <si>
    <t>COSTOS  TOTALES</t>
  </si>
  <si>
    <t>Número Horas</t>
  </si>
  <si>
    <t>Número   Aeronaves</t>
  </si>
  <si>
    <t>COSTOS DE OPERACIÓN I SEMESTRE DE 2018 POR DESIGNADOR</t>
  </si>
  <si>
    <t>COBERTURA COSTOS DE OPERACIÓN I SEMESTRE 2018</t>
  </si>
  <si>
    <t>Comparativo Costos de Operación Transporte regular Domestico I semestre</t>
  </si>
  <si>
    <t>EMPRESAS DE TRANSPORTE PASAJEROS REGULAR NACIONAL</t>
  </si>
  <si>
    <t>COSTOS DE OPERACIÓN POR TIPO DE AERONAVE - I SEMESTRE DE 2018</t>
  </si>
  <si>
    <t>EMPRESAS DE TRANSPORTE AEREO - CARGA</t>
  </si>
  <si>
    <t>EMPRESAS DE TRANSPORTE AEREO AEROTAXIS</t>
  </si>
  <si>
    <t>EMPRESAS DE   ESPECIAL</t>
  </si>
  <si>
    <t>EMPRESAS DE TRANSPORTE AEREO - AVIACION AGRICOLA</t>
  </si>
  <si>
    <t>DESIGANDOR</t>
  </si>
  <si>
    <t>EMPRESAS DE TRANSPORTE AEREO - ESPECIAL DE CARGA</t>
  </si>
  <si>
    <t>COSTOS DE OPERACIÓN POR TIPO DE AERONAVE I SEMESTRE DE 2018</t>
  </si>
  <si>
    <t>COMPARATIVO EMPRESAS PAX REGULAR NACIONAL I SEMESTRE 2018 VS 2017</t>
  </si>
  <si>
    <t>TOTAL COBERTURA I SEMESTRE AÑO 2018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</si>
  <si>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Las siguientes empresas no presentaron costos de operación del I Semestre de 2018</t>
    </r>
  </si>
  <si>
    <t>TRANSPORTE AÉREO PASAJEROS REGULAR INTERNACIONAL: Air Europa y Turkish</t>
  </si>
  <si>
    <t>TRANSPORTE AÉREO CARGA INTERNACIONAL: 21 Air Sucursal Colombia, Centurion, Etihad Airways</t>
  </si>
  <si>
    <t>TRANSPORTE AÉREO  NO REGULAR  - AEROTAXIS: Alpes, Aeropaca, Aerupia, Air Medical Services, Aro, Helistar, Flexair, Internacional Ejecutiva de Aviación, Los Halcones, Tari S.A.S.</t>
  </si>
  <si>
    <t>BASE DE DATOS 11/12/2018</t>
  </si>
  <si>
    <t>I SEMESTRE 2017</t>
  </si>
  <si>
    <t>I SEMESTRE 2018</t>
  </si>
  <si>
    <t>DE UN TOTAL DE 163 EMPRESAS VIGENTES CON LA OBLIGACIÓN DE PRESENTAR LOS INFORMES DE COSTOS DE OPERACIÓN DEL I SEMESTRE  DE 2018, 152 ESTABLECIMIENTOS AERONÁUTICOS PRESENTARON REPORTES, LO QUE  REPRESENTA EL 93 % DE COBERTURA. 6% MAYOR COBERTURA COMPARADO CON EL I SEMESTRE  DEL AÑO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</si>
</sst>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5" formatCode="0.0%"/>
    <numFmt numFmtId="166" formatCode="#,##0_ ;\-#,##0\ "/>
    <numFmt numFmtId="167" formatCode="_-* #,##0_-;\-* #,##0_-;_-* &quot;-&quot;??_-;_-@_-"/>
  </numFmts>
  <fonts count="29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Calibri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rgb="FF0070C0"/>
      <name val="Arial"/>
      <family val="2"/>
    </font>
    <font>
      <b/>
      <sz val="16"/>
      <color theme="1"/>
      <name val="Calibri"/>
      <family val="2"/>
      <scheme val="minor"/>
    </font>
    <font>
      <b/>
      <sz val="15"/>
      <color theme="1"/>
      <name val="Tahoma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8"/>
      <name val="Arial"/>
      <family val="2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3"/>
      <name val="Calibri"/>
      <family val="2"/>
    </font>
    <font>
      <b/>
      <u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3" fontId="0" fillId="0" borderId="0" xfId="0" applyNumberFormat="1"/>
    <xf numFmtId="3" fontId="3" fillId="2" borderId="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0" fontId="4" fillId="0" borderId="9" xfId="0" applyFont="1" applyBorder="1" applyProtection="1">
      <protection locked="0"/>
    </xf>
    <xf numFmtId="165" fontId="5" fillId="0" borderId="10" xfId="1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6" fillId="5" borderId="12" xfId="0" applyFont="1" applyFill="1" applyBorder="1" applyProtection="1">
      <protection locked="0"/>
    </xf>
    <xf numFmtId="165" fontId="7" fillId="5" borderId="10" xfId="1" applyNumberFormat="1" applyFont="1" applyFill="1" applyBorder="1" applyProtection="1">
      <protection locked="0"/>
    </xf>
    <xf numFmtId="0" fontId="8" fillId="5" borderId="12" xfId="0" applyFont="1" applyFill="1" applyBorder="1" applyAlignment="1">
      <alignment horizontal="left"/>
    </xf>
    <xf numFmtId="165" fontId="9" fillId="5" borderId="10" xfId="1" applyNumberFormat="1" applyFont="1" applyFill="1" applyBorder="1" applyProtection="1">
      <protection locked="0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left"/>
    </xf>
    <xf numFmtId="3" fontId="0" fillId="0" borderId="3" xfId="0" applyNumberFormat="1" applyBorder="1" applyAlignment="1">
      <alignment horizontal="center"/>
    </xf>
    <xf numFmtId="3" fontId="3" fillId="5" borderId="3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3" xfId="0" applyNumberFormat="1" applyBorder="1" applyAlignment="1">
      <alignment horizontal="center"/>
    </xf>
    <xf numFmtId="165" fontId="5" fillId="0" borderId="10" xfId="1" applyNumberFormat="1" applyFont="1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3" fontId="0" fillId="0" borderId="3" xfId="0" applyNumberFormat="1" applyBorder="1" applyAlignment="1">
      <alignment horizontal="center" vertical="center"/>
    </xf>
    <xf numFmtId="0" fontId="3" fillId="6" borderId="3" xfId="0" applyFont="1" applyFill="1" applyBorder="1" applyAlignment="1">
      <alignment horizontal="left"/>
    </xf>
    <xf numFmtId="3" fontId="3" fillId="6" borderId="3" xfId="0" applyNumberFormat="1" applyFont="1" applyFill="1" applyBorder="1" applyAlignment="1">
      <alignment horizontal="center" vertical="center"/>
    </xf>
    <xf numFmtId="0" fontId="11" fillId="0" borderId="3" xfId="0" applyFont="1" applyBorder="1" applyProtection="1">
      <protection locked="0"/>
    </xf>
    <xf numFmtId="165" fontId="12" fillId="0" borderId="3" xfId="1" applyNumberFormat="1" applyFont="1" applyBorder="1" applyAlignment="1" applyProtection="1">
      <alignment horizontal="center"/>
      <protection locked="0"/>
    </xf>
    <xf numFmtId="0" fontId="11" fillId="0" borderId="11" xfId="0" applyFont="1" applyBorder="1" applyProtection="1">
      <protection locked="0"/>
    </xf>
    <xf numFmtId="0" fontId="11" fillId="0" borderId="15" xfId="0" applyFont="1" applyBorder="1" applyProtection="1">
      <protection locked="0"/>
    </xf>
    <xf numFmtId="0" fontId="13" fillId="5" borderId="16" xfId="0" applyFont="1" applyFill="1" applyBorder="1" applyProtection="1">
      <protection locked="0"/>
    </xf>
    <xf numFmtId="165" fontId="10" fillId="5" borderId="3" xfId="1" applyNumberFormat="1" applyFont="1" applyFill="1" applyBorder="1" applyAlignment="1" applyProtection="1">
      <alignment horizontal="center"/>
      <protection locked="0"/>
    </xf>
    <xf numFmtId="0" fontId="11" fillId="0" borderId="9" xfId="0" applyFont="1" applyBorder="1" applyProtection="1">
      <protection locked="0"/>
    </xf>
    <xf numFmtId="0" fontId="10" fillId="5" borderId="1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left"/>
    </xf>
    <xf numFmtId="3" fontId="3" fillId="6" borderId="5" xfId="0" applyNumberFormat="1" applyFont="1" applyFill="1" applyBorder="1" applyAlignment="1">
      <alignment horizontal="left"/>
    </xf>
    <xf numFmtId="3" fontId="3" fillId="6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 applyProtection="1">
      <alignment horizontal="center" wrapText="1"/>
      <protection locked="0"/>
    </xf>
    <xf numFmtId="0" fontId="3" fillId="4" borderId="7" xfId="0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 applyAlignment="1" applyProtection="1">
      <alignment horizontal="center" wrapText="1"/>
      <protection locked="0"/>
    </xf>
    <xf numFmtId="0" fontId="3" fillId="4" borderId="13" xfId="0" applyFont="1" applyFill="1" applyBorder="1" applyAlignment="1" applyProtection="1">
      <alignment horizontal="center" wrapText="1"/>
      <protection locked="0"/>
    </xf>
    <xf numFmtId="0" fontId="3" fillId="4" borderId="0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0" fontId="13" fillId="6" borderId="16" xfId="0" applyFont="1" applyFill="1" applyBorder="1" applyProtection="1">
      <protection locked="0"/>
    </xf>
    <xf numFmtId="165" fontId="10" fillId="6" borderId="3" xfId="1" applyNumberFormat="1" applyFont="1" applyFill="1" applyBorder="1" applyAlignment="1" applyProtection="1">
      <alignment horizontal="center"/>
      <protection locked="0"/>
    </xf>
    <xf numFmtId="0" fontId="10" fillId="6" borderId="12" xfId="0" applyFont="1" applyFill="1" applyBorder="1" applyAlignment="1">
      <alignment horizontal="left"/>
    </xf>
    <xf numFmtId="3" fontId="3" fillId="6" borderId="0" xfId="0" applyNumberFormat="1" applyFont="1" applyFill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3" fontId="3" fillId="6" borderId="5" xfId="0" applyNumberFormat="1" applyFont="1" applyFill="1" applyBorder="1" applyAlignment="1">
      <alignment horizontal="center"/>
    </xf>
    <xf numFmtId="0" fontId="1" fillId="0" borderId="0" xfId="3" applyProtection="1">
      <protection locked="0"/>
    </xf>
    <xf numFmtId="0" fontId="14" fillId="5" borderId="6" xfId="3" applyFont="1" applyFill="1" applyBorder="1" applyAlignment="1" applyProtection="1">
      <alignment horizontal="center"/>
      <protection locked="0"/>
    </xf>
    <xf numFmtId="0" fontId="1" fillId="5" borderId="8" xfId="3" applyFill="1" applyBorder="1" applyAlignment="1" applyProtection="1">
      <alignment horizontal="center"/>
      <protection locked="0"/>
    </xf>
    <xf numFmtId="0" fontId="14" fillId="7" borderId="6" xfId="3" applyFont="1" applyFill="1" applyBorder="1" applyAlignment="1" applyProtection="1">
      <alignment horizontal="center"/>
      <protection locked="0"/>
    </xf>
    <xf numFmtId="0" fontId="14" fillId="7" borderId="8" xfId="3" applyFont="1" applyFill="1" applyBorder="1" applyAlignment="1" applyProtection="1">
      <alignment horizontal="center"/>
      <protection locked="0"/>
    </xf>
    <xf numFmtId="0" fontId="14" fillId="5" borderId="17" xfId="3" applyFont="1" applyFill="1" applyBorder="1" applyAlignment="1" applyProtection="1">
      <alignment horizontal="center"/>
      <protection locked="0"/>
    </xf>
    <xf numFmtId="0" fontId="15" fillId="0" borderId="18" xfId="3" applyFont="1" applyBorder="1" applyAlignment="1" applyProtection="1">
      <alignment horizontal="center" wrapText="1"/>
      <protection locked="0"/>
    </xf>
    <xf numFmtId="0" fontId="17" fillId="0" borderId="19" xfId="4" applyFont="1" applyBorder="1"/>
    <xf numFmtId="0" fontId="15" fillId="0" borderId="11" xfId="3" applyFont="1" applyBorder="1" applyAlignment="1" applyProtection="1">
      <alignment horizontal="center" wrapText="1"/>
      <protection locked="0"/>
    </xf>
    <xf numFmtId="0" fontId="17" fillId="0" borderId="20" xfId="4" applyFont="1" applyBorder="1" applyProtection="1">
      <protection locked="0"/>
    </xf>
    <xf numFmtId="0" fontId="17" fillId="0" borderId="21" xfId="4" applyFont="1" applyBorder="1" applyProtection="1">
      <protection locked="0"/>
    </xf>
    <xf numFmtId="0" fontId="18" fillId="0" borderId="3" xfId="0" applyFont="1" applyFill="1" applyBorder="1" applyAlignment="1" applyProtection="1">
      <alignment horizontal="center"/>
      <protection locked="0"/>
    </xf>
    <xf numFmtId="0" fontId="8" fillId="4" borderId="22" xfId="0" applyFont="1" applyFill="1" applyBorder="1" applyAlignment="1">
      <alignment horizontal="center"/>
    </xf>
    <xf numFmtId="0" fontId="0" fillId="9" borderId="10" xfId="0" applyFill="1" applyBorder="1"/>
    <xf numFmtId="0" fontId="0" fillId="9" borderId="3" xfId="0" applyFill="1" applyBorder="1"/>
    <xf numFmtId="0" fontId="0" fillId="9" borderId="22" xfId="0" applyFill="1" applyBorder="1"/>
    <xf numFmtId="0" fontId="0" fillId="9" borderId="23" xfId="0" applyFill="1" applyBorder="1"/>
    <xf numFmtId="0" fontId="0" fillId="9" borderId="1" xfId="0" applyFill="1" applyBorder="1"/>
    <xf numFmtId="0" fontId="19" fillId="5" borderId="6" xfId="0" applyFont="1" applyFill="1" applyBorder="1" applyAlignment="1" applyProtection="1">
      <alignment horizontal="center" wrapText="1"/>
      <protection locked="0"/>
    </xf>
    <xf numFmtId="0" fontId="19" fillId="5" borderId="7" xfId="0" applyFont="1" applyFill="1" applyBorder="1" applyAlignment="1" applyProtection="1">
      <alignment horizontal="center" wrapText="1"/>
      <protection locked="0"/>
    </xf>
    <xf numFmtId="0" fontId="19" fillId="5" borderId="8" xfId="0" applyFont="1" applyFill="1" applyBorder="1" applyAlignment="1" applyProtection="1">
      <alignment horizontal="center" wrapText="1"/>
      <protection locked="0"/>
    </xf>
    <xf numFmtId="0" fontId="20" fillId="10" borderId="24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21" fillId="0" borderId="1" xfId="0" applyFont="1" applyBorder="1" applyAlignment="1" applyProtection="1">
      <alignment horizontal="center"/>
      <protection locked="0"/>
    </xf>
    <xf numFmtId="9" fontId="21" fillId="0" borderId="2" xfId="5" applyFont="1" applyBorder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0" fontId="21" fillId="0" borderId="3" xfId="0" applyFont="1" applyBorder="1" applyAlignment="1" applyProtection="1">
      <alignment horizontal="center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1" fillId="0" borderId="26" xfId="0" applyFont="1" applyBorder="1" applyAlignment="1" applyProtection="1">
      <alignment horizontal="center"/>
      <protection locked="0"/>
    </xf>
    <xf numFmtId="0" fontId="20" fillId="5" borderId="12" xfId="0" applyFont="1" applyFill="1" applyBorder="1" applyAlignment="1" applyProtection="1">
      <alignment horizontal="center" vertical="center" wrapText="1"/>
      <protection locked="0"/>
    </xf>
    <xf numFmtId="0" fontId="20" fillId="5" borderId="27" xfId="0" applyFont="1" applyFill="1" applyBorder="1" applyAlignment="1" applyProtection="1">
      <alignment horizontal="center"/>
      <protection locked="0"/>
    </xf>
    <xf numFmtId="9" fontId="20" fillId="5" borderId="27" xfId="1" applyFont="1" applyFill="1" applyBorder="1" applyAlignment="1" applyProtection="1">
      <alignment horizontal="center"/>
      <protection locked="0"/>
    </xf>
    <xf numFmtId="0" fontId="5" fillId="6" borderId="6" xfId="0" applyFont="1" applyFill="1" applyBorder="1" applyAlignment="1" applyProtection="1">
      <alignment horizontal="center" vertical="top" wrapText="1"/>
      <protection locked="0"/>
    </xf>
    <xf numFmtId="0" fontId="5" fillId="6" borderId="7" xfId="0" applyFont="1" applyFill="1" applyBorder="1" applyAlignment="1" applyProtection="1">
      <alignment horizontal="center" vertical="top" wrapText="1"/>
      <protection locked="0"/>
    </xf>
    <xf numFmtId="0" fontId="5" fillId="6" borderId="8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/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24" fillId="0" borderId="0" xfId="0" applyFont="1" applyAlignment="1" applyProtection="1">
      <protection locked="0"/>
    </xf>
    <xf numFmtId="0" fontId="25" fillId="9" borderId="28" xfId="0" applyFont="1" applyFill="1" applyBorder="1" applyAlignment="1">
      <alignment horizontal="center" vertical="center" wrapText="1"/>
    </xf>
    <xf numFmtId="0" fontId="25" fillId="9" borderId="29" xfId="0" applyFont="1" applyFill="1" applyBorder="1" applyAlignment="1">
      <alignment horizontal="center" vertical="center" wrapText="1"/>
    </xf>
    <xf numFmtId="0" fontId="25" fillId="9" borderId="19" xfId="0" applyFont="1" applyFill="1" applyBorder="1" applyAlignment="1">
      <alignment horizontal="center" vertical="center" wrapText="1"/>
    </xf>
    <xf numFmtId="0" fontId="25" fillId="9" borderId="30" xfId="0" applyFont="1" applyFill="1" applyBorder="1" applyAlignment="1">
      <alignment horizontal="center" vertical="center" wrapText="1"/>
    </xf>
    <xf numFmtId="0" fontId="25" fillId="9" borderId="31" xfId="0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center" vertical="center" wrapText="1"/>
    </xf>
    <xf numFmtId="0" fontId="25" fillId="9" borderId="32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 applyProtection="1">
      <alignment horizontal="center" vertical="center" wrapText="1"/>
      <protection locked="0"/>
    </xf>
    <xf numFmtId="0" fontId="6" fillId="10" borderId="6" xfId="0" applyFont="1" applyFill="1" applyBorder="1" applyAlignment="1" applyProtection="1">
      <alignment horizontal="center" vertical="center" wrapText="1"/>
      <protection locked="0"/>
    </xf>
    <xf numFmtId="0" fontId="6" fillId="10" borderId="8" xfId="0" applyFont="1" applyFill="1" applyBorder="1" applyAlignment="1" applyProtection="1">
      <alignment horizontal="center" vertical="center" wrapText="1"/>
      <protection locked="0"/>
    </xf>
    <xf numFmtId="0" fontId="26" fillId="0" borderId="33" xfId="0" applyFont="1" applyBorder="1" applyProtection="1">
      <protection locked="0"/>
    </xf>
    <xf numFmtId="166" fontId="0" fillId="0" borderId="4" xfId="2" applyNumberFormat="1" applyFont="1" applyBorder="1"/>
    <xf numFmtId="166" fontId="0" fillId="0" borderId="1" xfId="2" applyNumberFormat="1" applyFont="1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0" fontId="26" fillId="0" borderId="34" xfId="0" applyFont="1" applyBorder="1" applyProtection="1">
      <protection locked="0"/>
    </xf>
    <xf numFmtId="166" fontId="0" fillId="0" borderId="5" xfId="2" applyNumberFormat="1" applyFont="1" applyBorder="1"/>
    <xf numFmtId="166" fontId="0" fillId="0" borderId="3" xfId="2" applyNumberFormat="1" applyFont="1" applyBorder="1"/>
    <xf numFmtId="165" fontId="0" fillId="0" borderId="3" xfId="1" applyNumberFormat="1" applyFont="1" applyBorder="1"/>
    <xf numFmtId="165" fontId="0" fillId="0" borderId="20" xfId="1" applyNumberFormat="1" applyFont="1" applyBorder="1"/>
    <xf numFmtId="165" fontId="0" fillId="0" borderId="3" xfId="5" applyNumberFormat="1" applyFont="1" applyBorder="1"/>
    <xf numFmtId="165" fontId="0" fillId="0" borderId="20" xfId="5" applyNumberFormat="1" applyFont="1" applyBorder="1"/>
    <xf numFmtId="165" fontId="0" fillId="0" borderId="0" xfId="1" applyNumberFormat="1" applyFont="1"/>
    <xf numFmtId="0" fontId="26" fillId="0" borderId="35" xfId="0" applyFont="1" applyBorder="1" applyProtection="1">
      <protection locked="0"/>
    </xf>
    <xf numFmtId="166" fontId="0" fillId="0" borderId="36" xfId="2" applyNumberFormat="1" applyFont="1" applyBorder="1"/>
    <xf numFmtId="166" fontId="0" fillId="0" borderId="26" xfId="2" applyNumberFormat="1" applyFont="1" applyBorder="1"/>
    <xf numFmtId="165" fontId="0" fillId="0" borderId="26" xfId="5" applyNumberFormat="1" applyFont="1" applyBorder="1"/>
    <xf numFmtId="165" fontId="0" fillId="0" borderId="37" xfId="5" applyNumberFormat="1" applyFont="1" applyBorder="1"/>
    <xf numFmtId="0" fontId="6" fillId="4" borderId="6" xfId="0" applyFont="1" applyFill="1" applyBorder="1" applyProtection="1">
      <protection locked="0"/>
    </xf>
    <xf numFmtId="166" fontId="6" fillId="4" borderId="6" xfId="2" applyNumberFormat="1" applyFont="1" applyFill="1" applyBorder="1" applyProtection="1">
      <protection locked="0"/>
    </xf>
    <xf numFmtId="166" fontId="6" fillId="4" borderId="38" xfId="2" applyNumberFormat="1" applyFont="1" applyFill="1" applyBorder="1" applyProtection="1">
      <protection locked="0"/>
    </xf>
    <xf numFmtId="9" fontId="6" fillId="4" borderId="38" xfId="5" applyFont="1" applyFill="1" applyBorder="1" applyProtection="1">
      <protection locked="0"/>
    </xf>
    <xf numFmtId="9" fontId="6" fillId="4" borderId="39" xfId="5" applyFont="1" applyFill="1" applyBorder="1" applyProtection="1">
      <protection locked="0"/>
    </xf>
    <xf numFmtId="0" fontId="26" fillId="0" borderId="40" xfId="0" applyFont="1" applyBorder="1" applyProtection="1">
      <protection locked="0"/>
    </xf>
    <xf numFmtId="166" fontId="0" fillId="0" borderId="41" xfId="2" applyNumberFormat="1" applyFont="1" applyBorder="1"/>
    <xf numFmtId="166" fontId="0" fillId="0" borderId="10" xfId="2" applyNumberFormat="1" applyFont="1" applyBorder="1"/>
    <xf numFmtId="165" fontId="0" fillId="0" borderId="10" xfId="5" applyNumberFormat="1" applyFont="1" applyBorder="1"/>
    <xf numFmtId="165" fontId="0" fillId="0" borderId="42" xfId="5" applyNumberFormat="1" applyFont="1" applyBorder="1"/>
    <xf numFmtId="167" fontId="0" fillId="0" borderId="0" xfId="0" applyNumberFormat="1"/>
    <xf numFmtId="0" fontId="6" fillId="10" borderId="30" xfId="0" applyFont="1" applyFill="1" applyBorder="1" applyProtection="1">
      <protection locked="0"/>
    </xf>
    <xf numFmtId="166" fontId="6" fillId="10" borderId="30" xfId="2" applyNumberFormat="1" applyFont="1" applyFill="1" applyBorder="1" applyProtection="1">
      <protection locked="0"/>
    </xf>
    <xf numFmtId="166" fontId="6" fillId="10" borderId="43" xfId="2" applyNumberFormat="1" applyFont="1" applyFill="1" applyBorder="1" applyProtection="1">
      <protection locked="0"/>
    </xf>
    <xf numFmtId="9" fontId="6" fillId="10" borderId="43" xfId="5" applyFont="1" applyFill="1" applyBorder="1" applyProtection="1">
      <protection locked="0"/>
    </xf>
    <xf numFmtId="9" fontId="6" fillId="10" borderId="44" xfId="5" applyFont="1" applyFill="1" applyBorder="1" applyProtection="1">
      <protection locked="0"/>
    </xf>
    <xf numFmtId="9" fontId="0" fillId="0" borderId="1" xfId="5" applyFont="1" applyBorder="1"/>
    <xf numFmtId="0" fontId="26" fillId="0" borderId="45" xfId="0" applyFont="1" applyBorder="1" applyAlignment="1" applyProtection="1">
      <alignment wrapText="1"/>
      <protection locked="0"/>
    </xf>
    <xf numFmtId="166" fontId="0" fillId="0" borderId="46" xfId="2" applyNumberFormat="1" applyFont="1" applyBorder="1"/>
    <xf numFmtId="166" fontId="0" fillId="0" borderId="22" xfId="2" applyNumberFormat="1" applyFont="1" applyBorder="1"/>
    <xf numFmtId="9" fontId="0" fillId="0" borderId="22" xfId="5" applyFont="1" applyBorder="1"/>
    <xf numFmtId="165" fontId="0" fillId="0" borderId="44" xfId="5" applyNumberFormat="1" applyFont="1" applyBorder="1"/>
    <xf numFmtId="0" fontId="27" fillId="9" borderId="28" xfId="4" applyFont="1" applyFill="1" applyBorder="1" applyAlignment="1" applyProtection="1">
      <alignment horizontal="center" vertical="center"/>
      <protection locked="0"/>
    </xf>
    <xf numFmtId="0" fontId="27" fillId="9" borderId="29" xfId="4" applyFont="1" applyFill="1" applyBorder="1" applyAlignment="1" applyProtection="1">
      <alignment horizontal="center" vertical="center"/>
      <protection locked="0"/>
    </xf>
    <xf numFmtId="0" fontId="27" fillId="9" borderId="19" xfId="4" applyFont="1" applyFill="1" applyBorder="1" applyAlignment="1" applyProtection="1">
      <alignment horizontal="center" vertical="center"/>
      <protection locked="0"/>
    </xf>
    <xf numFmtId="0" fontId="28" fillId="9" borderId="30" xfId="4" applyFont="1" applyFill="1" applyBorder="1" applyAlignment="1" applyProtection="1">
      <alignment horizontal="center" vertical="center"/>
      <protection locked="0"/>
    </xf>
    <xf numFmtId="0" fontId="28" fillId="9" borderId="31" xfId="4" applyFont="1" applyFill="1" applyBorder="1" applyAlignment="1" applyProtection="1">
      <alignment horizontal="center" vertical="center"/>
      <protection locked="0"/>
    </xf>
    <xf numFmtId="0" fontId="28" fillId="9" borderId="47" xfId="4" applyFont="1" applyFill="1" applyBorder="1" applyAlignment="1" applyProtection="1">
      <alignment horizontal="center" vertical="center"/>
      <protection locked="0"/>
    </xf>
    <xf numFmtId="0" fontId="28" fillId="9" borderId="0" xfId="4" applyFont="1" applyFill="1" applyBorder="1" applyAlignment="1" applyProtection="1">
      <alignment horizontal="center" vertical="center"/>
      <protection locked="0"/>
    </xf>
    <xf numFmtId="0" fontId="28" fillId="9" borderId="48" xfId="4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left"/>
    </xf>
    <xf numFmtId="0" fontId="27" fillId="9" borderId="47" xfId="4" applyFont="1" applyFill="1" applyBorder="1" applyAlignment="1" applyProtection="1">
      <alignment horizontal="center" vertical="center"/>
      <protection locked="0"/>
    </xf>
    <xf numFmtId="0" fontId="27" fillId="9" borderId="0" xfId="4" applyFont="1" applyFill="1" applyBorder="1" applyAlignment="1" applyProtection="1">
      <alignment horizontal="center" vertical="center"/>
      <protection locked="0"/>
    </xf>
    <xf numFmtId="165" fontId="20" fillId="6" borderId="10" xfId="1" applyNumberFormat="1" applyFont="1" applyFill="1" applyBorder="1" applyAlignment="1" applyProtection="1">
      <alignment horizontal="center"/>
      <protection locked="0"/>
    </xf>
    <xf numFmtId="0" fontId="3" fillId="6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vertical="center"/>
    </xf>
    <xf numFmtId="3" fontId="3" fillId="8" borderId="3" xfId="0" applyNumberFormat="1" applyFont="1" applyFill="1" applyBorder="1" applyAlignment="1">
      <alignment horizontal="center"/>
    </xf>
    <xf numFmtId="0" fontId="27" fillId="9" borderId="5" xfId="4" applyFont="1" applyFill="1" applyBorder="1" applyAlignment="1" applyProtection="1">
      <alignment horizontal="center" vertical="center" wrapText="1"/>
      <protection locked="0"/>
    </xf>
    <xf numFmtId="0" fontId="27" fillId="9" borderId="49" xfId="4" applyFont="1" applyFill="1" applyBorder="1" applyAlignment="1" applyProtection="1">
      <alignment horizontal="center" vertical="center" wrapText="1"/>
      <protection locked="0"/>
    </xf>
    <xf numFmtId="0" fontId="27" fillId="9" borderId="50" xfId="4" applyFont="1" applyFill="1" applyBorder="1" applyAlignment="1" applyProtection="1">
      <alignment horizontal="center" vertical="center" wrapText="1"/>
      <protection locked="0"/>
    </xf>
    <xf numFmtId="0" fontId="28" fillId="9" borderId="5" xfId="4" applyFont="1" applyFill="1" applyBorder="1" applyAlignment="1" applyProtection="1">
      <alignment horizontal="center" vertical="center"/>
      <protection locked="0"/>
    </xf>
    <xf numFmtId="0" fontId="28" fillId="9" borderId="49" xfId="4" applyFont="1" applyFill="1" applyBorder="1" applyAlignment="1" applyProtection="1">
      <alignment horizontal="center" vertical="center"/>
      <protection locked="0"/>
    </xf>
    <xf numFmtId="0" fontId="28" fillId="9" borderId="50" xfId="4" applyFont="1" applyFill="1" applyBorder="1" applyAlignment="1" applyProtection="1">
      <alignment horizontal="center" vertical="center"/>
      <protection locked="0"/>
    </xf>
    <xf numFmtId="0" fontId="27" fillId="9" borderId="5" xfId="4" applyFont="1" applyFill="1" applyBorder="1" applyAlignment="1" applyProtection="1">
      <alignment horizontal="center" vertical="center"/>
      <protection locked="0"/>
    </xf>
    <xf numFmtId="0" fontId="27" fillId="9" borderId="49" xfId="4" applyFont="1" applyFill="1" applyBorder="1" applyAlignment="1" applyProtection="1">
      <alignment horizontal="center" vertical="center"/>
      <protection locked="0"/>
    </xf>
    <xf numFmtId="0" fontId="27" fillId="9" borderId="50" xfId="4" applyFont="1" applyFill="1" applyBorder="1" applyAlignment="1" applyProtection="1">
      <alignment horizontal="center" vertical="center"/>
      <protection locked="0"/>
    </xf>
    <xf numFmtId="0" fontId="27" fillId="9" borderId="13" xfId="4" applyFont="1" applyFill="1" applyBorder="1" applyAlignment="1" applyProtection="1">
      <alignment horizontal="center" vertical="center"/>
      <protection locked="0"/>
    </xf>
    <xf numFmtId="0" fontId="28" fillId="9" borderId="13" xfId="4" applyFont="1" applyFill="1" applyBorder="1" applyAlignment="1" applyProtection="1">
      <alignment horizontal="center" vertical="center"/>
      <protection locked="0"/>
    </xf>
  </cellXfs>
  <cellStyles count="6">
    <cellStyle name="Hipervínculo" xfId="4" builtinId="8"/>
    <cellStyle name="Millares" xfId="2" builtinId="3"/>
    <cellStyle name="Normal" xfId="0" builtinId="0"/>
    <cellStyle name="Normal 2" xfId="3"/>
    <cellStyle name="Porcentaje" xfId="1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717663507495647"/>
          <c:y val="0.16464245220468518"/>
          <c:w val="0.76067352513411712"/>
          <c:h val="0.74545351113621994"/>
        </c:manualLayout>
      </c:layout>
      <c:pie3DChart>
        <c:varyColors val="1"/>
        <c:ser>
          <c:idx val="0"/>
          <c:order val="0"/>
          <c:tx>
            <c:strRef>
              <c:f>Cobertura!$D$4</c:f>
              <c:strCache>
                <c:ptCount val="1"/>
                <c:pt idx="0">
                  <c:v>% COBERTURA</c:v>
                </c:pt>
              </c:strCache>
            </c:strRef>
          </c:tx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D5-4172-996A-A8D283323C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D5-4172-996A-A8D283323C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D5-4172-996A-A8D283323CE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D5-4172-996A-A8D283323CE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0D5-4172-996A-A8D283323CE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0D5-4172-996A-A8D283323CE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0D5-4172-996A-A8D283323CE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0D5-4172-996A-A8D283323CE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0D5-4172-996A-A8D283323CE8}"/>
              </c:ext>
            </c:extLst>
          </c:dPt>
          <c:dLbls>
            <c:dLbl>
              <c:idx val="2"/>
              <c:layout>
                <c:manualLayout>
                  <c:x val="-1.1014728530834472E-2"/>
                  <c:y val="-3.94514759729107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D5-4172-996A-A8D283323CE8}"/>
                </c:ext>
              </c:extLst>
            </c:dLbl>
            <c:dLbl>
              <c:idx val="3"/>
              <c:layout>
                <c:manualLayout>
                  <c:x val="-7.3585822433352849E-2"/>
                  <c:y val="-4.03973947700981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D5-4172-996A-A8D283323CE8}"/>
                </c:ext>
              </c:extLst>
            </c:dLbl>
            <c:dLbl>
              <c:idx val="4"/>
              <c:layout>
                <c:manualLayout>
                  <c:x val="-1.6623355964801922E-2"/>
                  <c:y val="-2.0904053659959172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D5-4172-996A-A8D283323CE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Cobertura!$A$5:$A$13</c:f>
              <c:strCache>
                <c:ptCount val="9"/>
                <c:pt idx="0">
                  <c:v>TRANSPORTE AÉREO PASAJEROS REGULAR NACIONAL</c:v>
                </c:pt>
                <c:pt idx="1">
                  <c:v>TRANSPORTE AÉREO PASAJEROS REGULAR INTERNACIONAL</c:v>
                </c:pt>
                <c:pt idx="2">
                  <c:v>TRANSPORTE AÉREO CARGA NACIONAL</c:v>
                </c:pt>
                <c:pt idx="3">
                  <c:v>TRANASPORTE AÉREO CARGA INTERNACIONAL</c:v>
                </c:pt>
                <c:pt idx="4">
                  <c:v>TRANSPORTE AÉREO  COMERCIAL REGIONAL</c:v>
                </c:pt>
                <c:pt idx="5">
                  <c:v>TRANSPORTE AÉREO ESPECIAL DE CARGA</c:v>
                </c:pt>
                <c:pt idx="6">
                  <c:v>TRANSPORTE AÉREO  NO REGULAR  -AEROTAXIS</c:v>
                </c:pt>
                <c:pt idx="7">
                  <c:v>TRABAJOS AÉREOS ESPECIALES - 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Cobertura!$D$5:$D$13</c:f>
              <c:numCache>
                <c:formatCode>0%</c:formatCode>
                <c:ptCount val="9"/>
                <c:pt idx="0">
                  <c:v>1</c:v>
                </c:pt>
                <c:pt idx="1">
                  <c:v>0.9285714285714286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0.96296296296296291</c:v>
                </c:pt>
                <c:pt idx="7">
                  <c:v>0.96969696969696972</c:v>
                </c:pt>
                <c:pt idx="8">
                  <c:v>0.6470588235294118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D5-4172-996A-A8D283323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Variación % I semestre 2017 - I semestre 201</a:t>
            </a:r>
          </a:p>
        </c:rich>
      </c:tx>
      <c:layout>
        <c:manualLayout>
          <c:xMode val="edge"/>
          <c:yMode val="edge"/>
          <c:x val="0.25046188519913271"/>
          <c:y val="9.473685780967390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9927536231884056E-2"/>
          <c:y val="0.13034173612916591"/>
          <c:w val="0.96014492753623193"/>
          <c:h val="0.80257753165206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Graficas!$F$6</c:f>
              <c:strCache>
                <c:ptCount val="1"/>
                <c:pt idx="0">
                  <c:v>VARIACIÓN 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66-4D92-913C-3D3094B7127D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66-4D92-913C-3D3094B7127D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66-4D92-913C-3D3094B7127D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266-4D92-913C-3D3094B7127D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266-4D92-913C-3D3094B7127D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266-4D92-913C-3D3094B7127D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266-4D92-913C-3D3094B7127D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266-4D92-913C-3D3094B7127D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266-4D92-913C-3D3094B7127D}"/>
              </c:ext>
            </c:extLst>
          </c:dPt>
          <c:dLbls>
            <c:dLbl>
              <c:idx val="0"/>
              <c:layout>
                <c:manualLayout>
                  <c:x val="4.1684069382631528E-2"/>
                  <c:y val="-1.413344618871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66-4D92-913C-3D3094B7127D}"/>
                </c:ext>
              </c:extLst>
            </c:dLbl>
            <c:dLbl>
              <c:idx val="1"/>
              <c:layout>
                <c:manualLayout>
                  <c:x val="2.6743267145954583E-2"/>
                  <c:y val="-1.18582696822657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66-4D92-913C-3D3094B7127D}"/>
                </c:ext>
              </c:extLst>
            </c:dLbl>
            <c:dLbl>
              <c:idx val="2"/>
              <c:layout>
                <c:manualLayout>
                  <c:x val="9.0148636311765382E-2"/>
                  <c:y val="-1.911894224930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66-4D92-913C-3D3094B7127D}"/>
                </c:ext>
              </c:extLst>
            </c:dLbl>
            <c:dLbl>
              <c:idx val="3"/>
              <c:layout>
                <c:manualLayout>
                  <c:x val="0.10900977195716813"/>
                  <c:y val="3.25114019911151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66-4D92-913C-3D3094B7127D}"/>
                </c:ext>
              </c:extLst>
            </c:dLbl>
            <c:dLbl>
              <c:idx val="4"/>
              <c:layout>
                <c:manualLayout>
                  <c:x val="1.598591327687794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66-4D92-913C-3D3094B7127D}"/>
                </c:ext>
              </c:extLst>
            </c:dLbl>
            <c:dLbl>
              <c:idx val="5"/>
              <c:layout>
                <c:manualLayout>
                  <c:x val="0"/>
                  <c:y val="2.02109835194666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66-4D92-913C-3D3094B7127D}"/>
                </c:ext>
              </c:extLst>
            </c:dLbl>
            <c:dLbl>
              <c:idx val="6"/>
              <c:layout>
                <c:manualLayout>
                  <c:x val="2.302816582175796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66-4D92-913C-3D3094B7127D}"/>
                </c:ext>
              </c:extLst>
            </c:dLbl>
            <c:dLbl>
              <c:idx val="7"/>
              <c:layout>
                <c:manualLayout>
                  <c:x val="2.4119714966214195E-3"/>
                  <c:y val="1.1578815528383989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66-4D92-913C-3D3094B7127D}"/>
                </c:ext>
              </c:extLst>
            </c:dLbl>
            <c:dLbl>
              <c:idx val="8"/>
              <c:layout>
                <c:manualLayout>
                  <c:x val="3.486405911217626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66-4D92-913C-3D3094B7127D}"/>
                </c:ext>
              </c:extLst>
            </c:dLbl>
            <c:dLbl>
              <c:idx val="9"/>
              <c:layout>
                <c:manualLayout>
                  <c:x val="4.4376925710379805E-4"/>
                  <c:y val="1.366443574739084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66-4D92-913C-3D3094B7127D}"/>
                </c:ext>
              </c:extLst>
            </c:dLbl>
            <c:dLbl>
              <c:idx val="10"/>
              <c:layout>
                <c:manualLayout>
                  <c:x val="1.24647870044378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66-4D92-913C-3D3094B71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Graficas!$B$7:$B$20</c15:sqref>
                  </c15:fullRef>
                </c:ext>
              </c:extLst>
              <c:f>(Graficas!$B$7:$B$14,Graficas!$B$16:$B$18)</c:f>
              <c:strCache>
                <c:ptCount val="11"/>
                <c:pt idx="0">
                  <c:v>Tripulación  </c:v>
                </c:pt>
                <c:pt idx="1">
                  <c:v>Seguros</c:v>
                </c:pt>
                <c:pt idx="2">
                  <c:v>Servicios Aeronaúticos </c:v>
                </c:pt>
                <c:pt idx="3">
                  <c:v>Mantenimiento </c:v>
                </c:pt>
                <c:pt idx="4">
                  <c:v>servicio de pasajeros</c:v>
                </c:pt>
                <c:pt idx="5">
                  <c:v>Combustible </c:v>
                </c:pt>
                <c:pt idx="6">
                  <c:v>Depreciación</c:v>
                </c:pt>
                <c:pt idx="7">
                  <c:v>Arriendo </c:v>
                </c:pt>
                <c:pt idx="8">
                  <c:v>Administración </c:v>
                </c:pt>
                <c:pt idx="9">
                  <c:v>Ventas</c:v>
                </c:pt>
                <c:pt idx="10">
                  <c:v>Financieros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Graficas!$F$7:$F$20</c15:sqref>
                  </c15:fullRef>
                </c:ext>
              </c:extLst>
              <c:f>(Graficas!$F$7:$F$14,Graficas!$F$16:$F$18)</c:f>
              <c:numCache>
                <c:formatCode>0.0%</c:formatCode>
                <c:ptCount val="11"/>
                <c:pt idx="0">
                  <c:v>0.48855775924766798</c:v>
                </c:pt>
                <c:pt idx="1">
                  <c:v>0.26780101931970646</c:v>
                </c:pt>
                <c:pt idx="2">
                  <c:v>0.20773392867285501</c:v>
                </c:pt>
                <c:pt idx="3">
                  <c:v>0.13334643789117107</c:v>
                </c:pt>
                <c:pt idx="4">
                  <c:v>-0.39625148020281864</c:v>
                </c:pt>
                <c:pt idx="5">
                  <c:v>0.227522677261071</c:v>
                </c:pt>
                <c:pt idx="6">
                  <c:v>0.39788133389992941</c:v>
                </c:pt>
                <c:pt idx="7">
                  <c:v>-8.8352246133952095E-2</c:v>
                </c:pt>
                <c:pt idx="8">
                  <c:v>0.53923781904607004</c:v>
                </c:pt>
                <c:pt idx="9">
                  <c:v>5.9764098117439213E-2</c:v>
                </c:pt>
                <c:pt idx="10">
                  <c:v>0.59573393322532642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266-4D92-913C-3D3094B712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55107792"/>
        <c:axId val="755108880"/>
      </c:barChart>
      <c:catAx>
        <c:axId val="755107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108880"/>
        <c:crosses val="autoZero"/>
        <c:auto val="1"/>
        <c:lblAlgn val="ctr"/>
        <c:lblOffset val="100"/>
        <c:noMultiLvlLbl val="0"/>
      </c:catAx>
      <c:valAx>
        <c:axId val="7551088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10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cap="all" baseline="0">
                <a:effectLst/>
              </a:rPr>
              <a:t>Participación %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Graficas!$E$6</c:f>
              <c:strCache>
                <c:ptCount val="1"/>
                <c:pt idx="0">
                  <c:v>PARTICIPACIÓN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888-4810-A0BB-81B859BEAA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888-4810-A0BB-81B859BEAA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888-4810-A0BB-81B859BEAA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888-4810-A0BB-81B859BEAA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888-4810-A0BB-81B859BEAA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888-4810-A0BB-81B859BEAAB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9888-4810-A0BB-81B859BEAAB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9888-4810-A0BB-81B859BEAAB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9888-4810-A0BB-81B859BEAAB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9888-4810-A0BB-81B859BEAAB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9888-4810-A0BB-81B859BEAAB7}"/>
              </c:ext>
            </c:extLst>
          </c:dPt>
          <c:dLbls>
            <c:dLbl>
              <c:idx val="0"/>
              <c:layout>
                <c:manualLayout>
                  <c:x val="-1.7369849224237972E-2"/>
                  <c:y val="-7.32265481408817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88-4810-A0BB-81B859BEAAB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888-4810-A0BB-81B859BEAAB7}"/>
                </c:ext>
              </c:extLst>
            </c:dLbl>
            <c:dLbl>
              <c:idx val="2"/>
              <c:layout>
                <c:manualLayout>
                  <c:x val="0"/>
                  <c:y val="9.76353975211754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88-4810-A0BB-81B859BEAAB7}"/>
                </c:ext>
              </c:extLst>
            </c:dLbl>
            <c:dLbl>
              <c:idx val="3"/>
              <c:layout>
                <c:manualLayout>
                  <c:x val="0"/>
                  <c:y val="-4.6911661278597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88-4810-A0BB-81B859BEAAB7}"/>
                </c:ext>
              </c:extLst>
            </c:dLbl>
            <c:dLbl>
              <c:idx val="4"/>
              <c:layout>
                <c:manualLayout>
                  <c:x val="0"/>
                  <c:y val="9.3823322557195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88-4810-A0BB-81B859BEAAB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888-4810-A0BB-81B859BEAAB7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9888-4810-A0BB-81B859BEAAB7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9888-4810-A0BB-81B859BEAAB7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9888-4810-A0BB-81B859BEAAB7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9888-4810-A0BB-81B859BEAAB7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888-4810-A0BB-81B859BEAAB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Graficas!$B$7:$B$20</c15:sqref>
                  </c15:fullRef>
                </c:ext>
              </c:extLst>
              <c:f>(Graficas!$B$7:$B$14,Graficas!$B$16:$B$18)</c:f>
              <c:strCache>
                <c:ptCount val="11"/>
                <c:pt idx="0">
                  <c:v>Tripulación  </c:v>
                </c:pt>
                <c:pt idx="1">
                  <c:v>Seguros</c:v>
                </c:pt>
                <c:pt idx="2">
                  <c:v>Servicios Aeronaúticos </c:v>
                </c:pt>
                <c:pt idx="3">
                  <c:v>Mantenimiento </c:v>
                </c:pt>
                <c:pt idx="4">
                  <c:v>servicio de pasajeros</c:v>
                </c:pt>
                <c:pt idx="5">
                  <c:v>Combustible </c:v>
                </c:pt>
                <c:pt idx="6">
                  <c:v>Depreciación</c:v>
                </c:pt>
                <c:pt idx="7">
                  <c:v>Arriendo </c:v>
                </c:pt>
                <c:pt idx="8">
                  <c:v>Administración </c:v>
                </c:pt>
                <c:pt idx="9">
                  <c:v>Ventas</c:v>
                </c:pt>
                <c:pt idx="10">
                  <c:v>Financieros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Graficas!$E$7:$E$20</c15:sqref>
                  </c15:fullRef>
                </c:ext>
              </c:extLst>
              <c:f>(Graficas!$E$7:$E$14,Graficas!$E$16:$E$18)</c:f>
              <c:numCache>
                <c:formatCode>0.0%</c:formatCode>
                <c:ptCount val="11"/>
                <c:pt idx="0">
                  <c:v>9.3650828413295958E-2</c:v>
                </c:pt>
                <c:pt idx="1">
                  <c:v>4.2486240192599438E-3</c:v>
                </c:pt>
                <c:pt idx="2">
                  <c:v>9.6579199061120016E-2</c:v>
                </c:pt>
                <c:pt idx="3">
                  <c:v>0.13424266420193059</c:v>
                </c:pt>
                <c:pt idx="4">
                  <c:v>2.6249546096433287E-2</c:v>
                </c:pt>
                <c:pt idx="5">
                  <c:v>0.22482932349100335</c:v>
                </c:pt>
                <c:pt idx="6">
                  <c:v>4.5611245452378005E-2</c:v>
                </c:pt>
                <c:pt idx="7">
                  <c:v>0.12225229230864186</c:v>
                </c:pt>
                <c:pt idx="8">
                  <c:v>0.11391931605324565</c:v>
                </c:pt>
                <c:pt idx="9">
                  <c:v>9.5662816683558222E-2</c:v>
                </c:pt>
                <c:pt idx="10">
                  <c:v>4.2754144219133088E-2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6-9888-4810-A0BB-81B859BEA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6A42A404-B2A4-43B0-8850-C05E574B7BE6}" type="presOf" srcId="{68F7D726-AF0A-4AF7-9546-A7EDBD1F3B11}" destId="{96B3249A-9A0B-43AB-8EDB-F95E519C1FB5}" srcOrd="0" destOrd="0" presId="urn:microsoft.com/office/officeart/2005/8/layout/arrow6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C4ECF12D-802E-4941-A2A4-2235B704FCD1}" type="presOf" srcId="{0F8C2BCC-AA10-4984-8155-700AB3494C7E}" destId="{10ABE0D2-B663-4ECD-81F0-F5199053308E}" srcOrd="0" destOrd="0" presId="urn:microsoft.com/office/officeart/2005/8/layout/arrow6"/>
    <dgm:cxn modelId="{01F7DC42-FEF1-48D3-86E7-6CEEC22F9C04}" type="presOf" srcId="{E74D16AB-5F8F-4E8F-BC84-5572B0FB785A}" destId="{6C04C486-E73C-44D2-8447-1F2617F66B56}" srcOrd="0" destOrd="0" presId="urn:microsoft.com/office/officeart/2005/8/layout/arrow6"/>
    <dgm:cxn modelId="{48A7A838-A22F-4940-8A8D-781234703490}" type="presParOf" srcId="{6C04C486-E73C-44D2-8447-1F2617F66B56}" destId="{6E188A49-09A8-4F2B-828D-D1856F63D85D}" srcOrd="0" destOrd="0" presId="urn:microsoft.com/office/officeart/2005/8/layout/arrow6"/>
    <dgm:cxn modelId="{182AC009-4403-41BF-934F-E056825543C7}" type="presParOf" srcId="{6C04C486-E73C-44D2-8447-1F2617F66B56}" destId="{10ABE0D2-B663-4ECD-81F0-F5199053308E}" srcOrd="1" destOrd="0" presId="urn:microsoft.com/office/officeart/2005/8/layout/arrow6"/>
    <dgm:cxn modelId="{E93B0AFF-15DC-487A-8DB1-A738ECD720D3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9ED53EE4-B171-4636-9D99-1391B42ECD4C}" type="presOf" srcId="{68F7D726-AF0A-4AF7-9546-A7EDBD1F3B11}" destId="{96B3249A-9A0B-43AB-8EDB-F95E519C1FB5}" srcOrd="0" destOrd="0" presId="urn:microsoft.com/office/officeart/2005/8/layout/arrow6"/>
    <dgm:cxn modelId="{D3BFB3CE-2905-4DD3-8121-2E93B91E072D}" type="presOf" srcId="{E74D16AB-5F8F-4E8F-BC84-5572B0FB785A}" destId="{6C04C486-E73C-44D2-8447-1F2617F66B56}" srcOrd="0" destOrd="0" presId="urn:microsoft.com/office/officeart/2005/8/layout/arrow6"/>
    <dgm:cxn modelId="{C02A1CFD-86E8-433E-8EFB-0A64E4667B09}" type="presOf" srcId="{0F8C2BCC-AA10-4984-8155-700AB3494C7E}" destId="{10ABE0D2-B663-4ECD-81F0-F5199053308E}" srcOrd="0" destOrd="0" presId="urn:microsoft.com/office/officeart/2005/8/layout/arrow6"/>
    <dgm:cxn modelId="{B5F4BA79-D061-4F92-A5F8-41BBAF32F8AB}" type="presParOf" srcId="{6C04C486-E73C-44D2-8447-1F2617F66B56}" destId="{6E188A49-09A8-4F2B-828D-D1856F63D85D}" srcOrd="0" destOrd="0" presId="urn:microsoft.com/office/officeart/2005/8/layout/arrow6"/>
    <dgm:cxn modelId="{9329588E-590B-473C-97CA-8C04CAF05907}" type="presParOf" srcId="{6C04C486-E73C-44D2-8447-1F2617F66B56}" destId="{10ABE0D2-B663-4ECD-81F0-F5199053308E}" srcOrd="1" destOrd="0" presId="urn:microsoft.com/office/officeart/2005/8/layout/arrow6"/>
    <dgm:cxn modelId="{44BEF34C-1625-4243-873E-CCFED4B88335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7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28CFF940-33A4-467A-9839-0471E482556F}" type="presOf" srcId="{E74D16AB-5F8F-4E8F-BC84-5572B0FB785A}" destId="{6C04C486-E73C-44D2-8447-1F2617F66B56}" srcOrd="0" destOrd="0" presId="urn:microsoft.com/office/officeart/2005/8/layout/arrow6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A972822E-36EE-4DAC-84C3-99917CE43510}" type="presOf" srcId="{0F8C2BCC-AA10-4984-8155-700AB3494C7E}" destId="{10ABE0D2-B663-4ECD-81F0-F5199053308E}" srcOrd="0" destOrd="0" presId="urn:microsoft.com/office/officeart/2005/8/layout/arrow6"/>
    <dgm:cxn modelId="{B6C2B6FE-57D0-4BF4-AAA6-0097CF1BAC7E}" type="presOf" srcId="{68F7D726-AF0A-4AF7-9546-A7EDBD1F3B11}" destId="{96B3249A-9A0B-43AB-8EDB-F95E519C1FB5}" srcOrd="0" destOrd="0" presId="urn:microsoft.com/office/officeart/2005/8/layout/arrow6"/>
    <dgm:cxn modelId="{88793D64-FFE2-48FE-A178-17344B72E725}" type="presParOf" srcId="{6C04C486-E73C-44D2-8447-1F2617F66B56}" destId="{6E188A49-09A8-4F2B-828D-D1856F63D85D}" srcOrd="0" destOrd="0" presId="urn:microsoft.com/office/officeart/2005/8/layout/arrow6"/>
    <dgm:cxn modelId="{C4F07AA1-BCF9-4E3E-BB22-8F8DBD9F5A0D}" type="presParOf" srcId="{6C04C486-E73C-44D2-8447-1F2617F66B56}" destId="{10ABE0D2-B663-4ECD-81F0-F5199053308E}" srcOrd="1" destOrd="0" presId="urn:microsoft.com/office/officeart/2005/8/layout/arrow6"/>
    <dgm:cxn modelId="{6DAD2D65-F729-4C4D-AE97-34494E008101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435769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549116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549116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652748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652748"/>
        <a:ext cx="631507" cy="317373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340519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453866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453866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557498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557498"/>
        <a:ext cx="631507" cy="317373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435769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549116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549116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652748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652748"/>
        <a:ext cx="631507" cy="31737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hyperlink" Target="#CONTENIDO!A1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Data" Target="../diagrams/data2.xml"/><Relationship Id="rId7" Type="http://schemas.microsoft.com/office/2007/relationships/diagramDrawing" Target="../diagrams/drawing2.xml"/><Relationship Id="rId2" Type="http://schemas.openxmlformats.org/officeDocument/2006/relationships/hyperlink" Target="#CONTENIDO!A1"/><Relationship Id="rId1" Type="http://schemas.openxmlformats.org/officeDocument/2006/relationships/chart" Target="../charts/chart1.xml"/><Relationship Id="rId6" Type="http://schemas.openxmlformats.org/officeDocument/2006/relationships/diagramColors" Target="../diagrams/colors2.xml"/><Relationship Id="rId5" Type="http://schemas.openxmlformats.org/officeDocument/2006/relationships/diagramQuickStyle" Target="../diagrams/quickStyle2.xml"/><Relationship Id="rId4" Type="http://schemas.openxmlformats.org/officeDocument/2006/relationships/diagramLayout" Target="../diagrams/layout2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07/relationships/diagramDrawing" Target="../diagrams/drawing3.xml"/><Relationship Id="rId3" Type="http://schemas.openxmlformats.org/officeDocument/2006/relationships/hyperlink" Target="#CONTENIDO!A1"/><Relationship Id="rId7" Type="http://schemas.openxmlformats.org/officeDocument/2006/relationships/diagramColors" Target="../diagrams/colors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diagramQuickStyle" Target="../diagrams/quickStyle3.xml"/><Relationship Id="rId5" Type="http://schemas.openxmlformats.org/officeDocument/2006/relationships/diagramLayout" Target="../diagrams/layout3.xml"/><Relationship Id="rId4" Type="http://schemas.openxmlformats.org/officeDocument/2006/relationships/diagramData" Target="../diagrams/data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400050</xdr:colOff>
      <xdr:row>11</xdr:row>
      <xdr:rowOff>42863</xdr:rowOff>
    </xdr:to>
    <xdr:graphicFrame macro="">
      <xdr:nvGraphicFramePr>
        <xdr:cNvPr id="2" name="Diagrama 1">
          <a:hlinkClick xmlns:r="http://schemas.openxmlformats.org/officeDocument/2006/relationships" r:id="rId1"/>
          <a:extLst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0</xdr:rowOff>
    </xdr:from>
    <xdr:to>
      <xdr:col>13</xdr:col>
      <xdr:colOff>600075</xdr:colOff>
      <xdr:row>17</xdr:row>
      <xdr:rowOff>19050</xdr:rowOff>
    </xdr:to>
    <xdr:graphicFrame macro="">
      <xdr:nvGraphicFramePr>
        <xdr:cNvPr id="2" name="3 Gráfico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1</xdr:row>
      <xdr:rowOff>0</xdr:rowOff>
    </xdr:from>
    <xdr:to>
      <xdr:col>16</xdr:col>
      <xdr:colOff>342900</xdr:colOff>
      <xdr:row>5</xdr:row>
      <xdr:rowOff>128588</xdr:rowOff>
    </xdr:to>
    <xdr:graphicFrame macro="">
      <xdr:nvGraphicFramePr>
        <xdr:cNvPr id="3" name="Diagrama 2">
          <a:hlinkClick xmlns:r="http://schemas.openxmlformats.org/officeDocument/2006/relationships" r:id="rId2"/>
          <a:extLst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3" r:lo="rId4" r:qs="rId5" r:cs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539750</xdr:colOff>
      <xdr:row>0</xdr:row>
      <xdr:rowOff>84667</xdr:rowOff>
    </xdr:from>
    <xdr:to>
      <xdr:col>16</xdr:col>
      <xdr:colOff>133351</xdr:colOff>
      <xdr:row>23</xdr:row>
      <xdr:rowOff>52916</xdr:rowOff>
    </xdr:to>
    <xdr:graphicFrame macro="">
      <xdr:nvGraphicFramePr>
        <xdr:cNvPr id="2" name="Gráfico 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218016</xdr:colOff>
      <xdr:row>22</xdr:row>
      <xdr:rowOff>74084</xdr:rowOff>
    </xdr:from>
    <xdr:to>
      <xdr:col>6</xdr:col>
      <xdr:colOff>437091</xdr:colOff>
      <xdr:row>48</xdr:row>
      <xdr:rowOff>7408</xdr:rowOff>
    </xdr:to>
    <xdr:graphicFrame macro="">
      <xdr:nvGraphicFramePr>
        <xdr:cNvPr id="3" name="Gráfico 2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371474</xdr:colOff>
      <xdr:row>25</xdr:row>
      <xdr:rowOff>38100</xdr:rowOff>
    </xdr:from>
    <xdr:to>
      <xdr:col>15</xdr:col>
      <xdr:colOff>539750</xdr:colOff>
      <xdr:row>37</xdr:row>
      <xdr:rowOff>127000</xdr:rowOff>
    </xdr:to>
    <xdr:sp macro="" textlink="">
      <xdr:nvSpPr>
        <xdr:cNvPr id="4" name="CuadroTexto 3">
          <a:extLst/>
        </xdr:cNvPr>
        <xdr:cNvSpPr txBox="1"/>
      </xdr:nvSpPr>
      <xdr:spPr>
        <a:xfrm>
          <a:off x="7677149" y="4467225"/>
          <a:ext cx="6264276" cy="20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COSTOS TOTALES tuvieron una variación del </a:t>
          </a:r>
          <a:r>
            <a:rPr lang="es-CO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18</a:t>
          </a:r>
          <a:r>
            <a:rPr lang="es-C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 en relación al I semestre del 2017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COSTOS DIRECTOS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representan el 75% de los costos totales y tuvierón una variación del 14% comparada con el I semestre de 2017.   El  Arriendo con una disminución del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-8,8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 costos totales presentaron una variacion del 18%.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 mantenimiento con participación de 13,4% disminuyó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medio punto 0,5%.</a:t>
          </a:r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relación a los </a:t>
          </a:r>
          <a:r>
            <a:rPr lang="es-C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COSTOS INDIRECTOS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que representan el 25% de los costos totales y mostrarón una variación del 32% en comparación al mismo periodo del año inmediatamente anterior.</a:t>
          </a:r>
          <a:endParaRPr lang="es-CO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613834</xdr:colOff>
      <xdr:row>2</xdr:row>
      <xdr:rowOff>63500</xdr:rowOff>
    </xdr:from>
    <xdr:to>
      <xdr:col>18</xdr:col>
      <xdr:colOff>709084</xdr:colOff>
      <xdr:row>10</xdr:row>
      <xdr:rowOff>16405</xdr:rowOff>
    </xdr:to>
    <xdr:graphicFrame macro="">
      <xdr:nvGraphicFramePr>
        <xdr:cNvPr id="6" name="Diagrama 5">
          <a:hlinkClick xmlns:r="http://schemas.openxmlformats.org/officeDocument/2006/relationships" r:id="rId3"/>
          <a:extLst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18435030\Desktop\Boletin%20Costos%20de%20Operacion\BOLETIN%20COSTOS%20DE%20OPERACION%20II%20SE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EMPRESA POR TIPO DE AERONAVE"/>
      <sheetName val="Cobertura"/>
      <sheetName val="Graficas"/>
      <sheetName val="PAX Regular Nacional "/>
      <sheetName val="Carga Nacional"/>
      <sheetName val="Comercial Regional"/>
      <sheetName val="Aerotaxis"/>
      <sheetName val="Trabajos Aereos Especiales"/>
      <sheetName val="Aviación Agricola"/>
      <sheetName val="Especial de Carga"/>
    </sheetNames>
    <sheetDataSet>
      <sheetData sheetId="0"/>
      <sheetData sheetId="1"/>
      <sheetData sheetId="2">
        <row r="4">
          <cell r="D4" t="str">
            <v>% COBERTURA</v>
          </cell>
        </row>
        <row r="5">
          <cell r="A5" t="str">
            <v>TRANSPORTE AÉREO PASAJEROS REGULAR NACIONAL</v>
          </cell>
          <cell r="D5">
            <v>1</v>
          </cell>
        </row>
        <row r="6">
          <cell r="A6" t="str">
            <v>TRANSPORTE AÉREO PASAJEROS REGULAR INTERNACIONAL</v>
          </cell>
          <cell r="D6">
            <v>0.6785714285714286</v>
          </cell>
        </row>
        <row r="7">
          <cell r="A7" t="str">
            <v>TRANSPORTE AÉREO CARGA NACIONAL</v>
          </cell>
          <cell r="D7">
            <v>0.625</v>
          </cell>
        </row>
        <row r="8">
          <cell r="A8" t="str">
            <v>TRANASPORTE AÉREO CARGA INTERNACIONAL</v>
          </cell>
          <cell r="D8">
            <v>0.75</v>
          </cell>
        </row>
        <row r="9">
          <cell r="A9" t="str">
            <v>TRANSPORTE AÉREO  COMERCIAL REGIONAL</v>
          </cell>
          <cell r="D9">
            <v>1</v>
          </cell>
        </row>
        <row r="10">
          <cell r="A10" t="str">
            <v>TRANSPORTE AÉREO ESPECIAL DE CARGA</v>
          </cell>
          <cell r="D10">
            <v>1</v>
          </cell>
        </row>
        <row r="11">
          <cell r="A11" t="str">
            <v>TRANSPORTE AÉREO  NO REGULAR  -AEROTAXIS</v>
          </cell>
          <cell r="D11">
            <v>0.92592592592592593</v>
          </cell>
        </row>
        <row r="12">
          <cell r="A12" t="str">
            <v>TRABAJOS AÉREOS ESPECIALES - AVIACION AGRICOLA</v>
          </cell>
          <cell r="D12">
            <v>0.96969696969696972</v>
          </cell>
        </row>
        <row r="13">
          <cell r="A13" t="str">
            <v>TRABAJOS AÉREOS ESPECIALES: (Publicidad, aerofotografía, ambulancia, etc.)</v>
          </cell>
          <cell r="D13">
            <v>0.6470588235294118</v>
          </cell>
        </row>
      </sheetData>
      <sheetData sheetId="3">
        <row r="6">
          <cell r="E6" t="str">
            <v>PARTICIPACIÓN %</v>
          </cell>
          <cell r="F6" t="str">
            <v>VARIACIÓN %</v>
          </cell>
        </row>
        <row r="7">
          <cell r="B7" t="str">
            <v xml:space="preserve">Tripulación  </v>
          </cell>
          <cell r="E7">
            <v>6.6298450137608878E-2</v>
          </cell>
          <cell r="F7">
            <v>-0.18257946313352802</v>
          </cell>
        </row>
        <row r="8">
          <cell r="B8" t="str">
            <v>Seguros</v>
          </cell>
          <cell r="E8">
            <v>3.7362379918730228E-3</v>
          </cell>
          <cell r="F8">
            <v>-0.27064055353220351</v>
          </cell>
        </row>
        <row r="9">
          <cell r="B9" t="str">
            <v xml:space="preserve">Servicios Aeronaúticos </v>
          </cell>
          <cell r="E9">
            <v>8.3065215971860173E-2</v>
          </cell>
          <cell r="F9">
            <v>-0.14420170714011171</v>
          </cell>
        </row>
        <row r="10">
          <cell r="B10" t="str">
            <v xml:space="preserve">Mantenimiento </v>
          </cell>
          <cell r="E10">
            <v>0.13035880374555642</v>
          </cell>
          <cell r="F10">
            <v>-4.2988869040183952E-2</v>
          </cell>
        </row>
        <row r="11">
          <cell r="B11" t="str">
            <v>servicio de pasajeros</v>
          </cell>
          <cell r="E11">
            <v>4.9534124382156181E-2</v>
          </cell>
          <cell r="F11">
            <v>1.1752057106847236</v>
          </cell>
        </row>
        <row r="12">
          <cell r="B12" t="str">
            <v xml:space="preserve">Combustible </v>
          </cell>
          <cell r="E12">
            <v>0.20826283472673285</v>
          </cell>
          <cell r="F12">
            <v>0.18428202943076588</v>
          </cell>
        </row>
        <row r="13">
          <cell r="B13" t="str">
            <v>Depreciación</v>
          </cell>
          <cell r="E13">
            <v>4.9530196427084984E-2</v>
          </cell>
          <cell r="F13">
            <v>1.3327551878480604</v>
          </cell>
        </row>
        <row r="14">
          <cell r="B14" t="str">
            <v xml:space="preserve">Arriendo </v>
          </cell>
          <cell r="E14">
            <v>0.15169266442977428</v>
          </cell>
          <cell r="F14">
            <v>0.1231362858684224</v>
          </cell>
        </row>
        <row r="15">
          <cell r="B15" t="str">
            <v>TOTAL COSTOS DIRECTOS</v>
          </cell>
          <cell r="E15">
            <v>0.74247852781264656</v>
          </cell>
          <cell r="F15">
            <v>0.10090140649127921</v>
          </cell>
        </row>
        <row r="16">
          <cell r="B16" t="str">
            <v xml:space="preserve">Administración </v>
          </cell>
          <cell r="E16">
            <v>0.11360480245150582</v>
          </cell>
          <cell r="F16">
            <v>0.21885986204863861</v>
          </cell>
        </row>
        <row r="17">
          <cell r="B17" t="str">
            <v>Ventas</v>
          </cell>
          <cell r="E17">
            <v>0.10806074536102113</v>
          </cell>
          <cell r="F17">
            <v>4.3999509190178587E-2</v>
          </cell>
        </row>
        <row r="18">
          <cell r="B18" t="str">
            <v>Financieros</v>
          </cell>
          <cell r="E18">
            <v>3.5855924374826528E-2</v>
          </cell>
          <cell r="F18">
            <v>1.1825323848802327</v>
          </cell>
        </row>
        <row r="19">
          <cell r="B19" t="str">
            <v>TOTAL COSTOS INDIRECTOS</v>
          </cell>
          <cell r="E19">
            <v>0.25752147218735344</v>
          </cell>
          <cell r="F19">
            <v>0.20822179829662457</v>
          </cell>
        </row>
        <row r="20">
          <cell r="B20" t="str">
            <v>COSTOS  TOTALES</v>
          </cell>
          <cell r="E20">
            <v>1</v>
          </cell>
          <cell r="F20">
            <v>0.12667334272243758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17"/>
  <sheetViews>
    <sheetView tabSelected="1" workbookViewId="0">
      <selection activeCell="E3" sqref="E3"/>
    </sheetView>
  </sheetViews>
  <sheetFormatPr baseColWidth="10" defaultRowHeight="15" x14ac:dyDescent="0.25"/>
  <cols>
    <col min="1" max="3" width="11.42578125" style="57"/>
    <col min="4" max="4" width="121.85546875" style="57" customWidth="1"/>
    <col min="5" max="259" width="11.42578125" style="57"/>
    <col min="260" max="260" width="121.85546875" style="57" customWidth="1"/>
    <col min="261" max="515" width="11.42578125" style="57"/>
    <col min="516" max="516" width="121.85546875" style="57" customWidth="1"/>
    <col min="517" max="771" width="11.42578125" style="57"/>
    <col min="772" max="772" width="121.85546875" style="57" customWidth="1"/>
    <col min="773" max="1027" width="11.42578125" style="57"/>
    <col min="1028" max="1028" width="121.85546875" style="57" customWidth="1"/>
    <col min="1029" max="1283" width="11.42578125" style="57"/>
    <col min="1284" max="1284" width="121.85546875" style="57" customWidth="1"/>
    <col min="1285" max="1539" width="11.42578125" style="57"/>
    <col min="1540" max="1540" width="121.85546875" style="57" customWidth="1"/>
    <col min="1541" max="1795" width="11.42578125" style="57"/>
    <col min="1796" max="1796" width="121.85546875" style="57" customWidth="1"/>
    <col min="1797" max="2051" width="11.42578125" style="57"/>
    <col min="2052" max="2052" width="121.85546875" style="57" customWidth="1"/>
    <col min="2053" max="2307" width="11.42578125" style="57"/>
    <col min="2308" max="2308" width="121.85546875" style="57" customWidth="1"/>
    <col min="2309" max="2563" width="11.42578125" style="57"/>
    <col min="2564" max="2564" width="121.85546875" style="57" customWidth="1"/>
    <col min="2565" max="2819" width="11.42578125" style="57"/>
    <col min="2820" max="2820" width="121.85546875" style="57" customWidth="1"/>
    <col min="2821" max="3075" width="11.42578125" style="57"/>
    <col min="3076" max="3076" width="121.85546875" style="57" customWidth="1"/>
    <col min="3077" max="3331" width="11.42578125" style="57"/>
    <col min="3332" max="3332" width="121.85546875" style="57" customWidth="1"/>
    <col min="3333" max="3587" width="11.42578125" style="57"/>
    <col min="3588" max="3588" width="121.85546875" style="57" customWidth="1"/>
    <col min="3589" max="3843" width="11.42578125" style="57"/>
    <col min="3844" max="3844" width="121.85546875" style="57" customWidth="1"/>
    <col min="3845" max="4099" width="11.42578125" style="57"/>
    <col min="4100" max="4100" width="121.85546875" style="57" customWidth="1"/>
    <col min="4101" max="4355" width="11.42578125" style="57"/>
    <col min="4356" max="4356" width="121.85546875" style="57" customWidth="1"/>
    <col min="4357" max="4611" width="11.42578125" style="57"/>
    <col min="4612" max="4612" width="121.85546875" style="57" customWidth="1"/>
    <col min="4613" max="4867" width="11.42578125" style="57"/>
    <col min="4868" max="4868" width="121.85546875" style="57" customWidth="1"/>
    <col min="4869" max="5123" width="11.42578125" style="57"/>
    <col min="5124" max="5124" width="121.85546875" style="57" customWidth="1"/>
    <col min="5125" max="5379" width="11.42578125" style="57"/>
    <col min="5380" max="5380" width="121.85546875" style="57" customWidth="1"/>
    <col min="5381" max="5635" width="11.42578125" style="57"/>
    <col min="5636" max="5636" width="121.85546875" style="57" customWidth="1"/>
    <col min="5637" max="5891" width="11.42578125" style="57"/>
    <col min="5892" max="5892" width="121.85546875" style="57" customWidth="1"/>
    <col min="5893" max="6147" width="11.42578125" style="57"/>
    <col min="6148" max="6148" width="121.85546875" style="57" customWidth="1"/>
    <col min="6149" max="6403" width="11.42578125" style="57"/>
    <col min="6404" max="6404" width="121.85546875" style="57" customWidth="1"/>
    <col min="6405" max="6659" width="11.42578125" style="57"/>
    <col min="6660" max="6660" width="121.85546875" style="57" customWidth="1"/>
    <col min="6661" max="6915" width="11.42578125" style="57"/>
    <col min="6916" max="6916" width="121.85546875" style="57" customWidth="1"/>
    <col min="6917" max="7171" width="11.42578125" style="57"/>
    <col min="7172" max="7172" width="121.85546875" style="57" customWidth="1"/>
    <col min="7173" max="7427" width="11.42578125" style="57"/>
    <col min="7428" max="7428" width="121.85546875" style="57" customWidth="1"/>
    <col min="7429" max="7683" width="11.42578125" style="57"/>
    <col min="7684" max="7684" width="121.85546875" style="57" customWidth="1"/>
    <col min="7685" max="7939" width="11.42578125" style="57"/>
    <col min="7940" max="7940" width="121.85546875" style="57" customWidth="1"/>
    <col min="7941" max="8195" width="11.42578125" style="57"/>
    <col min="8196" max="8196" width="121.85546875" style="57" customWidth="1"/>
    <col min="8197" max="8451" width="11.42578125" style="57"/>
    <col min="8452" max="8452" width="121.85546875" style="57" customWidth="1"/>
    <col min="8453" max="8707" width="11.42578125" style="57"/>
    <col min="8708" max="8708" width="121.85546875" style="57" customWidth="1"/>
    <col min="8709" max="8963" width="11.42578125" style="57"/>
    <col min="8964" max="8964" width="121.85546875" style="57" customWidth="1"/>
    <col min="8965" max="9219" width="11.42578125" style="57"/>
    <col min="9220" max="9220" width="121.85546875" style="57" customWidth="1"/>
    <col min="9221" max="9475" width="11.42578125" style="57"/>
    <col min="9476" max="9476" width="121.85546875" style="57" customWidth="1"/>
    <col min="9477" max="9731" width="11.42578125" style="57"/>
    <col min="9732" max="9732" width="121.85546875" style="57" customWidth="1"/>
    <col min="9733" max="9987" width="11.42578125" style="57"/>
    <col min="9988" max="9988" width="121.85546875" style="57" customWidth="1"/>
    <col min="9989" max="10243" width="11.42578125" style="57"/>
    <col min="10244" max="10244" width="121.85546875" style="57" customWidth="1"/>
    <col min="10245" max="10499" width="11.42578125" style="57"/>
    <col min="10500" max="10500" width="121.85546875" style="57" customWidth="1"/>
    <col min="10501" max="10755" width="11.42578125" style="57"/>
    <col min="10756" max="10756" width="121.85546875" style="57" customWidth="1"/>
    <col min="10757" max="11011" width="11.42578125" style="57"/>
    <col min="11012" max="11012" width="121.85546875" style="57" customWidth="1"/>
    <col min="11013" max="11267" width="11.42578125" style="57"/>
    <col min="11268" max="11268" width="121.85546875" style="57" customWidth="1"/>
    <col min="11269" max="11523" width="11.42578125" style="57"/>
    <col min="11524" max="11524" width="121.85546875" style="57" customWidth="1"/>
    <col min="11525" max="11779" width="11.42578125" style="57"/>
    <col min="11780" max="11780" width="121.85546875" style="57" customWidth="1"/>
    <col min="11781" max="12035" width="11.42578125" style="57"/>
    <col min="12036" max="12036" width="121.85546875" style="57" customWidth="1"/>
    <col min="12037" max="12291" width="11.42578125" style="57"/>
    <col min="12292" max="12292" width="121.85546875" style="57" customWidth="1"/>
    <col min="12293" max="12547" width="11.42578125" style="57"/>
    <col min="12548" max="12548" width="121.85546875" style="57" customWidth="1"/>
    <col min="12549" max="12803" width="11.42578125" style="57"/>
    <col min="12804" max="12804" width="121.85546875" style="57" customWidth="1"/>
    <col min="12805" max="13059" width="11.42578125" style="57"/>
    <col min="13060" max="13060" width="121.85546875" style="57" customWidth="1"/>
    <col min="13061" max="13315" width="11.42578125" style="57"/>
    <col min="13316" max="13316" width="121.85546875" style="57" customWidth="1"/>
    <col min="13317" max="13571" width="11.42578125" style="57"/>
    <col min="13572" max="13572" width="121.85546875" style="57" customWidth="1"/>
    <col min="13573" max="13827" width="11.42578125" style="57"/>
    <col min="13828" max="13828" width="121.85546875" style="57" customWidth="1"/>
    <col min="13829" max="14083" width="11.42578125" style="57"/>
    <col min="14084" max="14084" width="121.85546875" style="57" customWidth="1"/>
    <col min="14085" max="14339" width="11.42578125" style="57"/>
    <col min="14340" max="14340" width="121.85546875" style="57" customWidth="1"/>
    <col min="14341" max="14595" width="11.42578125" style="57"/>
    <col min="14596" max="14596" width="121.85546875" style="57" customWidth="1"/>
    <col min="14597" max="14851" width="11.42578125" style="57"/>
    <col min="14852" max="14852" width="121.85546875" style="57" customWidth="1"/>
    <col min="14853" max="15107" width="11.42578125" style="57"/>
    <col min="15108" max="15108" width="121.85546875" style="57" customWidth="1"/>
    <col min="15109" max="15363" width="11.42578125" style="57"/>
    <col min="15364" max="15364" width="121.85546875" style="57" customWidth="1"/>
    <col min="15365" max="15619" width="11.42578125" style="57"/>
    <col min="15620" max="15620" width="121.85546875" style="57" customWidth="1"/>
    <col min="15621" max="15875" width="11.42578125" style="57"/>
    <col min="15876" max="15876" width="121.85546875" style="57" customWidth="1"/>
    <col min="15877" max="16131" width="11.42578125" style="57"/>
    <col min="16132" max="16132" width="121.85546875" style="57" customWidth="1"/>
    <col min="16133" max="16384" width="11.42578125" style="57"/>
  </cols>
  <sheetData>
    <row r="2" spans="3:4" ht="15.75" thickBot="1" x14ac:dyDescent="0.3"/>
    <row r="3" spans="3:4" ht="24" thickBot="1" x14ac:dyDescent="0.4">
      <c r="C3" s="58" t="s">
        <v>360</v>
      </c>
      <c r="D3" s="59"/>
    </row>
    <row r="4" spans="3:4" ht="15.75" thickBot="1" x14ac:dyDescent="0.3"/>
    <row r="5" spans="3:4" ht="24" thickBot="1" x14ac:dyDescent="0.4">
      <c r="C5" s="60" t="s">
        <v>487</v>
      </c>
      <c r="D5" s="61"/>
    </row>
    <row r="6" spans="3:4" ht="15.75" thickBot="1" x14ac:dyDescent="0.3"/>
    <row r="7" spans="3:4" ht="24" thickBot="1" x14ac:dyDescent="0.4">
      <c r="C7" s="62" t="s">
        <v>361</v>
      </c>
      <c r="D7" s="62" t="s">
        <v>362</v>
      </c>
    </row>
    <row r="8" spans="3:4" ht="20.25" x14ac:dyDescent="0.3">
      <c r="C8" s="63">
        <v>1</v>
      </c>
      <c r="D8" s="64" t="s">
        <v>363</v>
      </c>
    </row>
    <row r="9" spans="3:4" ht="21" thickBot="1" x14ac:dyDescent="0.35">
      <c r="C9" s="65">
        <v>2</v>
      </c>
      <c r="D9" s="66" t="s">
        <v>364</v>
      </c>
    </row>
    <row r="10" spans="3:4" ht="20.25" x14ac:dyDescent="0.3">
      <c r="C10" s="63">
        <v>3</v>
      </c>
      <c r="D10" s="66" t="s">
        <v>488</v>
      </c>
    </row>
    <row r="11" spans="3:4" ht="21" thickBot="1" x14ac:dyDescent="0.35">
      <c r="C11" s="65">
        <v>4</v>
      </c>
      <c r="D11" s="66" t="s">
        <v>365</v>
      </c>
    </row>
    <row r="12" spans="3:4" ht="20.25" x14ac:dyDescent="0.3">
      <c r="C12" s="63">
        <v>5</v>
      </c>
      <c r="D12" s="66" t="s">
        <v>366</v>
      </c>
    </row>
    <row r="13" spans="3:4" ht="21" thickBot="1" x14ac:dyDescent="0.35">
      <c r="C13" s="65">
        <v>6</v>
      </c>
      <c r="D13" s="66" t="s">
        <v>367</v>
      </c>
    </row>
    <row r="14" spans="3:4" ht="20.25" x14ac:dyDescent="0.3">
      <c r="C14" s="63">
        <v>7</v>
      </c>
      <c r="D14" s="66" t="s">
        <v>368</v>
      </c>
    </row>
    <row r="15" spans="3:4" ht="21" thickBot="1" x14ac:dyDescent="0.35">
      <c r="C15" s="65">
        <v>8</v>
      </c>
      <c r="D15" s="66" t="s">
        <v>369</v>
      </c>
    </row>
    <row r="16" spans="3:4" ht="20.25" x14ac:dyDescent="0.3">
      <c r="C16" s="63">
        <v>9</v>
      </c>
      <c r="D16" s="66" t="s">
        <v>370</v>
      </c>
    </row>
    <row r="17" spans="3:4" ht="21" thickBot="1" x14ac:dyDescent="0.35">
      <c r="C17" s="65">
        <v>10</v>
      </c>
      <c r="D17" s="67" t="s">
        <v>371</v>
      </c>
    </row>
  </sheetData>
  <mergeCells count="2">
    <mergeCell ref="C3:D3"/>
    <mergeCell ref="C5:D5"/>
  </mergeCells>
  <hyperlinks>
    <hyperlink ref="D8" location="'Empresa por tipo de aeronave'!A1" display="RELACION EMPRESA - TIPO DE AERONAVE"/>
    <hyperlink ref="D17" location="'ESPECIAL DE CARGA'!A1" display="ESPECIAL DE CARGA"/>
    <hyperlink ref="D16" location="'Aviación Agricola'!A1" display="TRABAJOS AEREOS ESPECIALES - AVIACION AGRICOLA"/>
    <hyperlink ref="D15" location="'Trabajos Aereos Especiales'!A1" display="TRABAJOS AEREOS ESPECIALES"/>
    <hyperlink ref="D14" location="AEROTAXIS!A1" display="EMPRESAS DE TRANSPORTE AEREO- AEROTAXIS"/>
    <hyperlink ref="D13" location="'COMERCIAL REGIONAL'!A1" display="EMPRESAS DE TRANSPORTE AEREO COMERCIAL REGIONAL"/>
    <hyperlink ref="D12" location="'Carga Nacional'!A1" display="EMPRESAS DE TRANSPORTE AEREO CARGA NACIONAL"/>
    <hyperlink ref="D11" location="'PAX Regular Nacional '!A1" display="EMPRESAS DE TRANSPORTE AEREO PASAJEROS NACIONAL REGULAR "/>
    <hyperlink ref="D9" location="Cobertura!A1" display="COBERTURA"/>
    <hyperlink ref="D10" location="Graficas!A1" display="COMPARATIVO EMPRESAS REGULARES NACIONALES II SEMESTRE 2015 - 2016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A2" sqref="A2:K2"/>
    </sheetView>
  </sheetViews>
  <sheetFormatPr baseColWidth="10" defaultRowHeight="12.75" x14ac:dyDescent="0.2"/>
  <cols>
    <col min="1" max="1" width="25.85546875" style="5" bestFit="1" customWidth="1"/>
    <col min="2" max="16384" width="11.42578125" style="4"/>
  </cols>
  <sheetData>
    <row r="1" spans="1:11" ht="15" x14ac:dyDescent="0.2">
      <c r="A1" s="174" t="s">
        <v>484</v>
      </c>
      <c r="B1" s="175"/>
      <c r="C1" s="175"/>
      <c r="D1" s="175"/>
      <c r="E1" s="175"/>
      <c r="F1" s="175"/>
      <c r="G1" s="175"/>
      <c r="H1" s="175"/>
      <c r="I1" s="175"/>
      <c r="J1" s="175"/>
      <c r="K1" s="176"/>
    </row>
    <row r="2" spans="1:11" ht="15" x14ac:dyDescent="0.2">
      <c r="A2" s="171" t="s">
        <v>480</v>
      </c>
      <c r="B2" s="172"/>
      <c r="C2" s="172"/>
      <c r="D2" s="172"/>
      <c r="E2" s="172"/>
      <c r="F2" s="172"/>
      <c r="G2" s="172"/>
      <c r="H2" s="172"/>
      <c r="I2" s="172"/>
      <c r="J2" s="172"/>
      <c r="K2" s="173"/>
    </row>
    <row r="3" spans="1:11" ht="63.75" x14ac:dyDescent="0.2">
      <c r="A3" s="53" t="s">
        <v>332</v>
      </c>
      <c r="B3" s="26" t="s">
        <v>354</v>
      </c>
      <c r="C3" s="26" t="s">
        <v>355</v>
      </c>
      <c r="D3" s="54" t="s">
        <v>356</v>
      </c>
      <c r="E3" s="54" t="s">
        <v>357</v>
      </c>
      <c r="F3" s="55" t="s">
        <v>17</v>
      </c>
      <c r="G3" s="55" t="s">
        <v>13</v>
      </c>
      <c r="H3" s="54" t="s">
        <v>358</v>
      </c>
      <c r="I3" s="55" t="s">
        <v>31</v>
      </c>
      <c r="J3" s="55" t="s">
        <v>26</v>
      </c>
      <c r="K3" s="54" t="s">
        <v>359</v>
      </c>
    </row>
    <row r="4" spans="1:11" x14ac:dyDescent="0.2">
      <c r="A4" s="53" t="s">
        <v>485</v>
      </c>
      <c r="B4" s="2" t="s">
        <v>20</v>
      </c>
      <c r="C4" s="2" t="s">
        <v>25</v>
      </c>
      <c r="D4" s="2" t="s">
        <v>11</v>
      </c>
      <c r="E4" s="2" t="s">
        <v>7</v>
      </c>
      <c r="F4" s="2" t="s">
        <v>19</v>
      </c>
      <c r="G4" s="2" t="s">
        <v>15</v>
      </c>
      <c r="H4" s="2" t="s">
        <v>12</v>
      </c>
      <c r="I4" s="2" t="s">
        <v>33</v>
      </c>
      <c r="J4" s="2" t="s">
        <v>28</v>
      </c>
      <c r="K4" s="2" t="s">
        <v>16</v>
      </c>
    </row>
    <row r="5" spans="1:11" x14ac:dyDescent="0.2">
      <c r="A5" s="38" t="s">
        <v>317</v>
      </c>
      <c r="B5" s="18">
        <v>391130.5</v>
      </c>
      <c r="C5" s="18">
        <v>121294.5</v>
      </c>
      <c r="D5" s="18">
        <v>240148.5</v>
      </c>
      <c r="E5" s="18">
        <v>342806.66666666669</v>
      </c>
      <c r="F5" s="18">
        <v>990912</v>
      </c>
      <c r="G5" s="18">
        <v>208203</v>
      </c>
      <c r="H5" s="18">
        <v>384380.75</v>
      </c>
      <c r="I5" s="18">
        <v>0</v>
      </c>
      <c r="J5" s="18">
        <v>299068</v>
      </c>
      <c r="K5" s="18">
        <v>500995.33333333331</v>
      </c>
    </row>
    <row r="6" spans="1:11" x14ac:dyDescent="0.2">
      <c r="A6" s="38" t="s">
        <v>300</v>
      </c>
      <c r="B6" s="18">
        <v>211217</v>
      </c>
      <c r="C6" s="18">
        <v>0</v>
      </c>
      <c r="D6" s="18">
        <v>17940.400000000001</v>
      </c>
      <c r="E6" s="18">
        <v>31332.166666666668</v>
      </c>
      <c r="F6" s="18">
        <v>353084</v>
      </c>
      <c r="G6" s="18">
        <v>132002</v>
      </c>
      <c r="H6" s="18">
        <v>21771.25</v>
      </c>
      <c r="I6" s="18">
        <v>950</v>
      </c>
      <c r="J6" s="18">
        <v>22828</v>
      </c>
      <c r="K6" s="18">
        <v>298914.66666666669</v>
      </c>
    </row>
    <row r="7" spans="1:11" x14ac:dyDescent="0.2">
      <c r="A7" s="38" t="s">
        <v>301</v>
      </c>
      <c r="B7" s="18">
        <v>28853</v>
      </c>
      <c r="C7" s="18">
        <v>0</v>
      </c>
      <c r="D7" s="18">
        <v>0</v>
      </c>
      <c r="E7" s="18">
        <v>260.33333333333331</v>
      </c>
      <c r="F7" s="18">
        <v>9133</v>
      </c>
      <c r="G7" s="18">
        <v>0</v>
      </c>
      <c r="H7" s="18">
        <v>0</v>
      </c>
      <c r="I7" s="18">
        <v>0</v>
      </c>
      <c r="J7" s="18">
        <v>1974</v>
      </c>
      <c r="K7" s="18">
        <v>23176.333333333332</v>
      </c>
    </row>
    <row r="8" spans="1:11" x14ac:dyDescent="0.2">
      <c r="A8" s="38" t="s">
        <v>302</v>
      </c>
      <c r="B8" s="18">
        <v>373821</v>
      </c>
      <c r="C8" s="18">
        <v>265367.5</v>
      </c>
      <c r="D8" s="18">
        <v>244330.6</v>
      </c>
      <c r="E8" s="18">
        <v>482887.66666666669</v>
      </c>
      <c r="F8" s="18">
        <v>435661</v>
      </c>
      <c r="G8" s="18">
        <v>298055</v>
      </c>
      <c r="H8" s="18">
        <v>300078.5</v>
      </c>
      <c r="I8" s="18">
        <v>56146</v>
      </c>
      <c r="J8" s="18">
        <v>911237</v>
      </c>
      <c r="K8" s="18">
        <v>380389.66666666669</v>
      </c>
    </row>
    <row r="9" spans="1:11" x14ac:dyDescent="0.2">
      <c r="A9" s="38" t="s">
        <v>303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</row>
    <row r="10" spans="1:11" x14ac:dyDescent="0.2">
      <c r="A10" s="38" t="s">
        <v>304</v>
      </c>
      <c r="B10" s="18">
        <v>648050.5</v>
      </c>
      <c r="C10" s="18">
        <v>142684.5</v>
      </c>
      <c r="D10" s="18">
        <v>157567.4</v>
      </c>
      <c r="E10" s="18">
        <v>339496</v>
      </c>
      <c r="F10" s="18">
        <v>1124889</v>
      </c>
      <c r="G10" s="18">
        <v>77937</v>
      </c>
      <c r="H10" s="18">
        <v>266933.5</v>
      </c>
      <c r="I10" s="18">
        <v>18502</v>
      </c>
      <c r="J10" s="18">
        <v>126010</v>
      </c>
      <c r="K10" s="18">
        <v>623343.66666666663</v>
      </c>
    </row>
    <row r="11" spans="1:11" x14ac:dyDescent="0.2">
      <c r="A11" s="38" t="s">
        <v>305</v>
      </c>
      <c r="B11" s="18">
        <v>63302</v>
      </c>
      <c r="C11" s="18">
        <v>127200</v>
      </c>
      <c r="D11" s="18">
        <v>43118.7</v>
      </c>
      <c r="E11" s="18">
        <v>29552.5</v>
      </c>
      <c r="F11" s="18">
        <v>0</v>
      </c>
      <c r="G11" s="18">
        <v>7051</v>
      </c>
      <c r="H11" s="18">
        <v>26668.5</v>
      </c>
      <c r="I11" s="18">
        <v>0</v>
      </c>
      <c r="J11" s="18">
        <v>0</v>
      </c>
      <c r="K11" s="18">
        <v>385674.33333333331</v>
      </c>
    </row>
    <row r="12" spans="1:11" x14ac:dyDescent="0.2">
      <c r="A12" s="38" t="s">
        <v>306</v>
      </c>
      <c r="B12" s="18">
        <v>934517.5</v>
      </c>
      <c r="C12" s="18">
        <v>0</v>
      </c>
      <c r="D12" s="18">
        <v>20273.3</v>
      </c>
      <c r="E12" s="18">
        <v>17933.333333333332</v>
      </c>
      <c r="F12" s="18">
        <v>2793946</v>
      </c>
      <c r="G12" s="18">
        <v>0</v>
      </c>
      <c r="H12" s="18">
        <v>45475</v>
      </c>
      <c r="I12" s="18">
        <v>0</v>
      </c>
      <c r="J12" s="18">
        <v>0</v>
      </c>
      <c r="K12" s="18">
        <v>138415.66666666666</v>
      </c>
    </row>
    <row r="13" spans="1:11" x14ac:dyDescent="0.2">
      <c r="A13" s="39" t="s">
        <v>316</v>
      </c>
      <c r="B13" s="40">
        <f>SUM(B5:B12)</f>
        <v>2650891.5</v>
      </c>
      <c r="C13" s="40">
        <f t="shared" ref="C13:K13" si="0">SUM(C5:C12)</f>
        <v>656546.5</v>
      </c>
      <c r="D13" s="40">
        <f t="shared" si="0"/>
        <v>723378.9</v>
      </c>
      <c r="E13" s="40">
        <f t="shared" si="0"/>
        <v>1244268.6666666667</v>
      </c>
      <c r="F13" s="40">
        <f t="shared" si="0"/>
        <v>5707625</v>
      </c>
      <c r="G13" s="40">
        <f t="shared" si="0"/>
        <v>723248</v>
      </c>
      <c r="H13" s="40">
        <f t="shared" si="0"/>
        <v>1045307.5</v>
      </c>
      <c r="I13" s="40">
        <f t="shared" si="0"/>
        <v>75598</v>
      </c>
      <c r="J13" s="40">
        <f t="shared" si="0"/>
        <v>1361117</v>
      </c>
      <c r="K13" s="40">
        <f t="shared" si="0"/>
        <v>2350909.6666666665</v>
      </c>
    </row>
    <row r="14" spans="1:11" x14ac:dyDescent="0.2">
      <c r="A14" s="38" t="s">
        <v>307</v>
      </c>
      <c r="B14" s="18">
        <v>721307.5</v>
      </c>
      <c r="C14" s="18">
        <v>59154.5</v>
      </c>
      <c r="D14" s="18">
        <v>365539.5</v>
      </c>
      <c r="E14" s="18">
        <v>317044.83333333331</v>
      </c>
      <c r="F14" s="18">
        <v>609500</v>
      </c>
      <c r="G14" s="18">
        <v>1009851</v>
      </c>
      <c r="H14" s="18">
        <v>111619.5</v>
      </c>
      <c r="I14" s="18">
        <v>222076</v>
      </c>
      <c r="J14" s="18">
        <v>528427</v>
      </c>
      <c r="K14" s="18">
        <v>835012.66666666663</v>
      </c>
    </row>
    <row r="15" spans="1:11" x14ac:dyDescent="0.2">
      <c r="A15" s="38" t="s">
        <v>308</v>
      </c>
      <c r="B15" s="18">
        <v>0</v>
      </c>
      <c r="C15" s="18">
        <v>0</v>
      </c>
      <c r="D15" s="18">
        <v>57155.199999999997</v>
      </c>
      <c r="E15" s="18">
        <v>0</v>
      </c>
      <c r="F15" s="18">
        <v>0</v>
      </c>
      <c r="G15" s="18">
        <v>0</v>
      </c>
      <c r="H15" s="18">
        <v>16750</v>
      </c>
      <c r="I15" s="18">
        <v>0</v>
      </c>
      <c r="J15" s="18">
        <v>0</v>
      </c>
      <c r="K15" s="18">
        <v>0</v>
      </c>
    </row>
    <row r="16" spans="1:11" x14ac:dyDescent="0.2">
      <c r="A16" s="38" t="s">
        <v>318</v>
      </c>
      <c r="B16" s="18">
        <v>88990.5</v>
      </c>
      <c r="C16" s="18">
        <v>10654.5</v>
      </c>
      <c r="D16" s="18">
        <v>26042.5</v>
      </c>
      <c r="E16" s="18">
        <v>91189.333333333328</v>
      </c>
      <c r="F16" s="18">
        <v>164360</v>
      </c>
      <c r="G16" s="18">
        <v>99340</v>
      </c>
      <c r="H16" s="18">
        <v>22032.5</v>
      </c>
      <c r="I16" s="18">
        <v>2666</v>
      </c>
      <c r="J16" s="18">
        <v>4233</v>
      </c>
      <c r="K16" s="18">
        <v>92440.333333333328</v>
      </c>
    </row>
    <row r="17" spans="1:11" x14ac:dyDescent="0.2">
      <c r="A17" s="39" t="s">
        <v>315</v>
      </c>
      <c r="B17" s="40">
        <f>SUM(B14:B16)</f>
        <v>810298</v>
      </c>
      <c r="C17" s="40">
        <f t="shared" ref="C17:K17" si="1">SUM(C14:C16)</f>
        <v>69809</v>
      </c>
      <c r="D17" s="40">
        <f t="shared" si="1"/>
        <v>448737.2</v>
      </c>
      <c r="E17" s="40">
        <f t="shared" si="1"/>
        <v>408234.16666666663</v>
      </c>
      <c r="F17" s="40">
        <f t="shared" si="1"/>
        <v>773860</v>
      </c>
      <c r="G17" s="40">
        <f t="shared" si="1"/>
        <v>1109191</v>
      </c>
      <c r="H17" s="40">
        <f t="shared" si="1"/>
        <v>150402</v>
      </c>
      <c r="I17" s="40">
        <f t="shared" si="1"/>
        <v>224742</v>
      </c>
      <c r="J17" s="40">
        <f t="shared" si="1"/>
        <v>532660</v>
      </c>
      <c r="K17" s="40">
        <f t="shared" si="1"/>
        <v>927453</v>
      </c>
    </row>
    <row r="18" spans="1:11" x14ac:dyDescent="0.2">
      <c r="A18" s="39" t="s">
        <v>3</v>
      </c>
      <c r="B18" s="40">
        <v>6922379</v>
      </c>
      <c r="C18" s="40">
        <v>1452711</v>
      </c>
      <c r="D18" s="40">
        <v>11721161</v>
      </c>
      <c r="E18" s="40">
        <v>9915017</v>
      </c>
      <c r="F18" s="40">
        <v>6481485</v>
      </c>
      <c r="G18" s="40">
        <v>1832439</v>
      </c>
      <c r="H18" s="40">
        <v>4782838</v>
      </c>
      <c r="I18" s="40">
        <v>300340</v>
      </c>
      <c r="J18" s="40">
        <v>1893777</v>
      </c>
      <c r="K18" s="40">
        <v>9835088</v>
      </c>
    </row>
    <row r="19" spans="1:11" x14ac:dyDescent="0.2">
      <c r="A19" s="38" t="s">
        <v>309</v>
      </c>
      <c r="B19" s="18">
        <v>2148</v>
      </c>
      <c r="C19" s="18">
        <v>886</v>
      </c>
      <c r="D19" s="18">
        <v>2750</v>
      </c>
      <c r="E19" s="18">
        <v>3044</v>
      </c>
      <c r="F19" s="18">
        <v>247</v>
      </c>
      <c r="G19" s="18">
        <v>195</v>
      </c>
      <c r="H19" s="18">
        <v>1798</v>
      </c>
      <c r="I19" s="18">
        <v>75</v>
      </c>
      <c r="J19" s="18">
        <v>238</v>
      </c>
      <c r="K19" s="18">
        <v>3673</v>
      </c>
    </row>
    <row r="20" spans="1:11" x14ac:dyDescent="0.2">
      <c r="A20" s="38" t="s">
        <v>310</v>
      </c>
      <c r="B20" s="18">
        <v>11</v>
      </c>
      <c r="C20" s="18">
        <v>6</v>
      </c>
      <c r="D20" s="18">
        <v>50</v>
      </c>
      <c r="E20" s="18">
        <v>21</v>
      </c>
      <c r="F20" s="18">
        <v>2</v>
      </c>
      <c r="G20" s="18">
        <v>1</v>
      </c>
      <c r="H20" s="18">
        <v>16</v>
      </c>
      <c r="I20" s="18">
        <v>1</v>
      </c>
      <c r="J20" s="18">
        <v>2</v>
      </c>
      <c r="K20" s="18">
        <v>14</v>
      </c>
    </row>
    <row r="22" spans="1:11" x14ac:dyDescent="0.2">
      <c r="A22" s="48" t="s">
        <v>337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 x14ac:dyDescent="0.2">
      <c r="A23" s="27" t="s">
        <v>321</v>
      </c>
      <c r="B23" s="28">
        <f>+B5/$B$18</f>
        <v>5.6502323839824432E-2</v>
      </c>
      <c r="C23" s="28">
        <f>+C5/$C$18</f>
        <v>8.3495271943283975E-2</v>
      </c>
      <c r="D23" s="28">
        <f>+D5/$D$18</f>
        <v>2.0488456732229852E-2</v>
      </c>
      <c r="E23" s="28">
        <f>+E5/$E$18</f>
        <v>3.4574491064076507E-2</v>
      </c>
      <c r="F23" s="28">
        <f>+F5/$F$18</f>
        <v>0.15288348272039509</v>
      </c>
      <c r="G23" s="28">
        <f>+G5/$G$18</f>
        <v>0.11362069897006122</v>
      </c>
      <c r="H23" s="28">
        <f>+H5/$H$18</f>
        <v>8.0366667238154416E-2</v>
      </c>
      <c r="I23" s="28">
        <f>+I5/$I$18</f>
        <v>0</v>
      </c>
      <c r="J23" s="28">
        <f>+J5/$J$18</f>
        <v>0.15792144481636433</v>
      </c>
      <c r="K23" s="28">
        <f>+K5/$K$18</f>
        <v>5.0939588271435222E-2</v>
      </c>
    </row>
    <row r="24" spans="1:11" x14ac:dyDescent="0.2">
      <c r="A24" s="29" t="s">
        <v>322</v>
      </c>
      <c r="B24" s="28">
        <f t="shared" ref="B23:B36" si="2">+B6/$B$18</f>
        <v>3.0512198190824281E-2</v>
      </c>
      <c r="C24" s="28">
        <f t="shared" ref="C24:C36" si="3">+C6/$C$18</f>
        <v>0</v>
      </c>
      <c r="D24" s="28">
        <f t="shared" ref="D24:D36" si="4">+D6/$D$18</f>
        <v>1.5305992298885751E-3</v>
      </c>
      <c r="E24" s="28">
        <f t="shared" ref="E24:E36" si="5">+E6/$E$18</f>
        <v>3.1600719057432447E-3</v>
      </c>
      <c r="F24" s="28">
        <f t="shared" ref="F24:F36" si="6">+F6/$F$18</f>
        <v>5.4475787570286746E-2</v>
      </c>
      <c r="G24" s="28">
        <f t="shared" ref="G24:G36" si="7">+G6/$G$18</f>
        <v>7.203623149256265E-2</v>
      </c>
      <c r="H24" s="28">
        <f t="shared" ref="H24:H36" si="8">+H6/$H$18</f>
        <v>4.5519522091277183E-3</v>
      </c>
      <c r="I24" s="28">
        <f t="shared" ref="I24:I36" si="9">+I6/$I$18</f>
        <v>3.1630818405806753E-3</v>
      </c>
      <c r="J24" s="28">
        <f t="shared" ref="J24:J36" si="10">+J6/$J$18</f>
        <v>1.2054217576831908E-2</v>
      </c>
      <c r="K24" s="28">
        <f t="shared" ref="K24:K36" si="11">+K6/$K$18</f>
        <v>3.0392678404775501E-2</v>
      </c>
    </row>
    <row r="25" spans="1:11" x14ac:dyDescent="0.2">
      <c r="A25" s="29" t="s">
        <v>323</v>
      </c>
      <c r="B25" s="28">
        <f t="shared" si="2"/>
        <v>4.1680757439024937E-3</v>
      </c>
      <c r="C25" s="28">
        <f t="shared" si="3"/>
        <v>0</v>
      </c>
      <c r="D25" s="28">
        <f t="shared" si="4"/>
        <v>0</v>
      </c>
      <c r="E25" s="28">
        <f t="shared" si="5"/>
        <v>2.6256468681126146E-5</v>
      </c>
      <c r="F25" s="28">
        <f t="shared" si="6"/>
        <v>1.4090906636364969E-3</v>
      </c>
      <c r="G25" s="28">
        <f t="shared" si="7"/>
        <v>0</v>
      </c>
      <c r="H25" s="28">
        <f t="shared" si="8"/>
        <v>0</v>
      </c>
      <c r="I25" s="28">
        <f t="shared" si="9"/>
        <v>0</v>
      </c>
      <c r="J25" s="28">
        <f t="shared" si="10"/>
        <v>1.0423613762338439E-3</v>
      </c>
      <c r="K25" s="28">
        <f t="shared" si="11"/>
        <v>2.356494759714741E-3</v>
      </c>
    </row>
    <row r="26" spans="1:11" x14ac:dyDescent="0.2">
      <c r="A26" s="29" t="s">
        <v>324</v>
      </c>
      <c r="B26" s="28">
        <f t="shared" si="2"/>
        <v>5.4001810649200226E-2</v>
      </c>
      <c r="C26" s="28">
        <f t="shared" si="3"/>
        <v>0.18267053804920594</v>
      </c>
      <c r="D26" s="28">
        <f t="shared" si="4"/>
        <v>2.0845255858186744E-2</v>
      </c>
      <c r="E26" s="28">
        <f t="shared" si="5"/>
        <v>4.8702656451992635E-2</v>
      </c>
      <c r="F26" s="28">
        <f t="shared" si="6"/>
        <v>6.7216232082616872E-2</v>
      </c>
      <c r="G26" s="28">
        <f t="shared" si="7"/>
        <v>0.16265480051450554</v>
      </c>
      <c r="H26" s="28">
        <f t="shared" si="8"/>
        <v>6.2740678233299985E-2</v>
      </c>
      <c r="I26" s="28">
        <f t="shared" si="9"/>
        <v>0.18694146633815009</v>
      </c>
      <c r="J26" s="28">
        <f t="shared" si="10"/>
        <v>0.48117439381722349</v>
      </c>
      <c r="K26" s="28">
        <f t="shared" si="11"/>
        <v>3.8676793402018031E-2</v>
      </c>
    </row>
    <row r="27" spans="1:11" x14ac:dyDescent="0.2">
      <c r="A27" s="29" t="s">
        <v>325</v>
      </c>
      <c r="B27" s="28">
        <f t="shared" si="2"/>
        <v>0</v>
      </c>
      <c r="C27" s="28">
        <f t="shared" si="3"/>
        <v>0</v>
      </c>
      <c r="D27" s="28">
        <f t="shared" si="4"/>
        <v>0</v>
      </c>
      <c r="E27" s="28">
        <f t="shared" si="5"/>
        <v>0</v>
      </c>
      <c r="F27" s="28">
        <f t="shared" si="6"/>
        <v>0</v>
      </c>
      <c r="G27" s="28">
        <f t="shared" si="7"/>
        <v>0</v>
      </c>
      <c r="H27" s="28">
        <f t="shared" si="8"/>
        <v>0</v>
      </c>
      <c r="I27" s="28">
        <f t="shared" si="9"/>
        <v>0</v>
      </c>
      <c r="J27" s="28">
        <f t="shared" si="10"/>
        <v>0</v>
      </c>
      <c r="K27" s="28">
        <f t="shared" si="11"/>
        <v>0</v>
      </c>
    </row>
    <row r="28" spans="1:11" x14ac:dyDescent="0.2">
      <c r="A28" s="29" t="s">
        <v>326</v>
      </c>
      <c r="B28" s="28">
        <f t="shared" si="2"/>
        <v>9.3616732051221119E-2</v>
      </c>
      <c r="C28" s="28">
        <f t="shared" si="3"/>
        <v>9.8219466913928508E-2</v>
      </c>
      <c r="D28" s="28">
        <f t="shared" si="4"/>
        <v>1.3442985724707646E-2</v>
      </c>
      <c r="E28" s="28">
        <f t="shared" si="5"/>
        <v>3.4240586778620755E-2</v>
      </c>
      <c r="F28" s="28">
        <f>+F10/$F$18</f>
        <v>0.17355420864200102</v>
      </c>
      <c r="G28" s="28">
        <f t="shared" si="7"/>
        <v>4.2531838713321425E-2</v>
      </c>
      <c r="H28" s="28">
        <f t="shared" si="8"/>
        <v>5.5810692312806748E-2</v>
      </c>
      <c r="I28" s="28">
        <f t="shared" si="9"/>
        <v>6.160351601518279E-2</v>
      </c>
      <c r="J28" s="28">
        <f t="shared" si="10"/>
        <v>6.6538985318757168E-2</v>
      </c>
      <c r="K28" s="28">
        <f t="shared" si="11"/>
        <v>6.3379571862159909E-2</v>
      </c>
    </row>
    <row r="29" spans="1:11" x14ac:dyDescent="0.2">
      <c r="A29" s="29" t="s">
        <v>327</v>
      </c>
      <c r="B29" s="28">
        <f t="shared" si="2"/>
        <v>9.1445440938729295E-3</v>
      </c>
      <c r="C29" s="28">
        <f t="shared" si="3"/>
        <v>8.7560430119961924E-2</v>
      </c>
      <c r="D29" s="28">
        <f t="shared" si="4"/>
        <v>3.6787055480254896E-3</v>
      </c>
      <c r="E29" s="28">
        <f t="shared" si="5"/>
        <v>2.9805798618398739E-3</v>
      </c>
      <c r="F29" s="28">
        <f t="shared" si="6"/>
        <v>0</v>
      </c>
      <c r="G29" s="28">
        <f t="shared" si="7"/>
        <v>3.8478770643934125E-3</v>
      </c>
      <c r="H29" s="28">
        <f t="shared" si="8"/>
        <v>5.5758735712980456E-3</v>
      </c>
      <c r="I29" s="28">
        <f t="shared" si="9"/>
        <v>0</v>
      </c>
      <c r="J29" s="28">
        <f t="shared" si="10"/>
        <v>0</v>
      </c>
      <c r="K29" s="28">
        <f t="shared" si="11"/>
        <v>3.9214121249686158E-2</v>
      </c>
    </row>
    <row r="30" spans="1:11" ht="13.5" thickBot="1" x14ac:dyDescent="0.25">
      <c r="A30" s="30" t="s">
        <v>328</v>
      </c>
      <c r="B30" s="28">
        <f t="shared" si="2"/>
        <v>0.13499947055773745</v>
      </c>
      <c r="C30" s="28">
        <f t="shared" si="3"/>
        <v>0</v>
      </c>
      <c r="D30" s="28">
        <f t="shared" si="4"/>
        <v>1.7296324143999046E-3</v>
      </c>
      <c r="E30" s="28">
        <f>+E12/$E$18</f>
        <v>1.8087042446153479E-3</v>
      </c>
      <c r="F30" s="28">
        <f t="shared" si="6"/>
        <v>0.43106572027860901</v>
      </c>
      <c r="G30" s="28">
        <f t="shared" si="7"/>
        <v>0</v>
      </c>
      <c r="H30" s="28">
        <f t="shared" si="8"/>
        <v>9.5079532277697887E-3</v>
      </c>
      <c r="I30" s="28">
        <f t="shared" si="9"/>
        <v>0</v>
      </c>
      <c r="J30" s="28">
        <f t="shared" si="10"/>
        <v>0</v>
      </c>
      <c r="K30" s="28">
        <f t="shared" si="11"/>
        <v>1.4073658178418602E-2</v>
      </c>
    </row>
    <row r="31" spans="1:11" ht="13.5" thickBot="1" x14ac:dyDescent="0.25">
      <c r="A31" s="50" t="s">
        <v>316</v>
      </c>
      <c r="B31" s="51">
        <f t="shared" si="2"/>
        <v>0.38294515512658295</v>
      </c>
      <c r="C31" s="51">
        <f t="shared" si="3"/>
        <v>0.45194570702638032</v>
      </c>
      <c r="D31" s="51">
        <f t="shared" si="4"/>
        <v>6.1715635507438214E-2</v>
      </c>
      <c r="E31" s="51">
        <f t="shared" si="5"/>
        <v>0.1254933467755695</v>
      </c>
      <c r="F31" s="51">
        <f t="shared" si="6"/>
        <v>0.88060452195754524</v>
      </c>
      <c r="G31" s="51">
        <f t="shared" si="7"/>
        <v>0.39469144675484424</v>
      </c>
      <c r="H31" s="51">
        <f t="shared" si="8"/>
        <v>0.2185538167924567</v>
      </c>
      <c r="I31" s="51">
        <f t="shared" si="9"/>
        <v>0.25170806419391356</v>
      </c>
      <c r="J31" s="51">
        <f t="shared" si="10"/>
        <v>0.71873140290541071</v>
      </c>
      <c r="K31" s="51">
        <f t="shared" si="11"/>
        <v>0.23903290612820816</v>
      </c>
    </row>
    <row r="32" spans="1:11" x14ac:dyDescent="0.2">
      <c r="A32" s="33" t="s">
        <v>329</v>
      </c>
      <c r="B32" s="28">
        <f t="shared" si="2"/>
        <v>0.10419936556493078</v>
      </c>
      <c r="C32" s="28">
        <f t="shared" si="3"/>
        <v>4.0720074398830873E-2</v>
      </c>
      <c r="D32" s="28">
        <f t="shared" si="4"/>
        <v>3.1186287774734943E-2</v>
      </c>
      <c r="E32" s="28">
        <f t="shared" si="5"/>
        <v>3.1976226902418151E-2</v>
      </c>
      <c r="F32" s="28">
        <f t="shared" si="6"/>
        <v>9.4037091808435877E-2</v>
      </c>
      <c r="G32" s="28">
        <f t="shared" si="7"/>
        <v>0.55109665314916345</v>
      </c>
      <c r="H32" s="28">
        <f t="shared" si="8"/>
        <v>2.3337503800045078E-2</v>
      </c>
      <c r="I32" s="28">
        <f t="shared" si="9"/>
        <v>0.73941532929346743</v>
      </c>
      <c r="J32" s="28">
        <f t="shared" si="10"/>
        <v>0.27903338143825807</v>
      </c>
      <c r="K32" s="28">
        <f t="shared" si="11"/>
        <v>8.4901392510841445E-2</v>
      </c>
    </row>
    <row r="33" spans="1:11" x14ac:dyDescent="0.2">
      <c r="A33" s="29" t="s">
        <v>330</v>
      </c>
      <c r="B33" s="28">
        <f t="shared" si="2"/>
        <v>0</v>
      </c>
      <c r="C33" s="28">
        <f t="shared" si="3"/>
        <v>0</v>
      </c>
      <c r="D33" s="28">
        <f t="shared" si="4"/>
        <v>4.8762405021140825E-3</v>
      </c>
      <c r="E33" s="28">
        <f t="shared" si="5"/>
        <v>0</v>
      </c>
      <c r="F33" s="28">
        <f t="shared" si="6"/>
        <v>0</v>
      </c>
      <c r="G33" s="28">
        <f t="shared" si="7"/>
        <v>0</v>
      </c>
      <c r="H33" s="28">
        <f t="shared" si="8"/>
        <v>3.5021048172653975E-3</v>
      </c>
      <c r="I33" s="28">
        <f t="shared" si="9"/>
        <v>0</v>
      </c>
      <c r="J33" s="28">
        <f t="shared" si="10"/>
        <v>0</v>
      </c>
      <c r="K33" s="28">
        <f t="shared" si="11"/>
        <v>0</v>
      </c>
    </row>
    <row r="34" spans="1:11" ht="13.5" thickBot="1" x14ac:dyDescent="0.25">
      <c r="A34" s="30" t="s">
        <v>331</v>
      </c>
      <c r="B34" s="28">
        <f t="shared" si="2"/>
        <v>1.2855479308486288E-2</v>
      </c>
      <c r="C34" s="28">
        <f t="shared" si="3"/>
        <v>7.3342185747887912E-3</v>
      </c>
      <c r="D34" s="28">
        <f t="shared" si="4"/>
        <v>2.2218362157127611E-3</v>
      </c>
      <c r="E34" s="28">
        <f t="shared" si="5"/>
        <v>9.1970929886790245E-3</v>
      </c>
      <c r="F34" s="28">
        <f t="shared" si="6"/>
        <v>2.5358386234018902E-2</v>
      </c>
      <c r="G34" s="28">
        <f t="shared" si="7"/>
        <v>5.4211900095992284E-2</v>
      </c>
      <c r="H34" s="28">
        <f t="shared" si="8"/>
        <v>4.6065745902328283E-3</v>
      </c>
      <c r="I34" s="28">
        <f t="shared" si="9"/>
        <v>8.876606512619031E-3</v>
      </c>
      <c r="J34" s="28">
        <f t="shared" si="10"/>
        <v>2.2352156563312364E-3</v>
      </c>
      <c r="K34" s="28">
        <f t="shared" si="11"/>
        <v>9.399034694283704E-3</v>
      </c>
    </row>
    <row r="35" spans="1:11" ht="13.5" thickBot="1" x14ac:dyDescent="0.25">
      <c r="A35" s="50" t="s">
        <v>315</v>
      </c>
      <c r="B35" s="51">
        <f t="shared" si="2"/>
        <v>0.11705484487341707</v>
      </c>
      <c r="C35" s="51">
        <f t="shared" si="3"/>
        <v>4.8054292973619669E-2</v>
      </c>
      <c r="D35" s="51">
        <f t="shared" si="4"/>
        <v>3.8284364492561784E-2</v>
      </c>
      <c r="E35" s="51">
        <f t="shared" si="5"/>
        <v>4.1173319891097175E-2</v>
      </c>
      <c r="F35" s="51">
        <f t="shared" si="6"/>
        <v>0.11939547804245478</v>
      </c>
      <c r="G35" s="51">
        <f t="shared" si="7"/>
        <v>0.60530855324515576</v>
      </c>
      <c r="H35" s="51">
        <f t="shared" si="8"/>
        <v>3.1446183207543305E-2</v>
      </c>
      <c r="I35" s="51">
        <f t="shared" si="9"/>
        <v>0.74829193580608644</v>
      </c>
      <c r="J35" s="51">
        <f t="shared" si="10"/>
        <v>0.28126859709458929</v>
      </c>
      <c r="K35" s="51">
        <f t="shared" si="11"/>
        <v>9.4300427205125159E-2</v>
      </c>
    </row>
    <row r="36" spans="1:11" ht="13.5" thickBot="1" x14ac:dyDescent="0.25">
      <c r="A36" s="52" t="s">
        <v>3</v>
      </c>
      <c r="B36" s="51">
        <f t="shared" si="2"/>
        <v>1</v>
      </c>
      <c r="C36" s="51">
        <f t="shared" si="3"/>
        <v>1</v>
      </c>
      <c r="D36" s="51">
        <f t="shared" si="4"/>
        <v>1</v>
      </c>
      <c r="E36" s="51">
        <f t="shared" si="5"/>
        <v>1</v>
      </c>
      <c r="F36" s="51">
        <f t="shared" si="6"/>
        <v>1</v>
      </c>
      <c r="G36" s="51">
        <f t="shared" si="7"/>
        <v>1</v>
      </c>
      <c r="H36" s="51">
        <f t="shared" si="8"/>
        <v>1</v>
      </c>
      <c r="I36" s="51">
        <f t="shared" si="9"/>
        <v>1</v>
      </c>
      <c r="J36" s="51">
        <f t="shared" si="10"/>
        <v>1</v>
      </c>
      <c r="K36" s="51">
        <f t="shared" si="11"/>
        <v>1</v>
      </c>
    </row>
  </sheetData>
  <mergeCells count="3">
    <mergeCell ref="A22:K22"/>
    <mergeCell ref="A1:K1"/>
    <mergeCell ref="A2:K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selection sqref="A1:E1"/>
    </sheetView>
  </sheetViews>
  <sheetFormatPr baseColWidth="10" defaultRowHeight="12.75" x14ac:dyDescent="0.2"/>
  <cols>
    <col min="1" max="1" width="25.85546875" style="1" bestFit="1" customWidth="1"/>
    <col min="2" max="19" width="11.42578125" style="49"/>
    <col min="20" max="16384" width="11.42578125" style="1"/>
  </cols>
  <sheetData>
    <row r="1" spans="1:5" ht="15" x14ac:dyDescent="0.2">
      <c r="A1" s="177" t="s">
        <v>486</v>
      </c>
      <c r="B1" s="161"/>
      <c r="C1" s="161"/>
      <c r="D1" s="161"/>
      <c r="E1" s="161"/>
    </row>
    <row r="2" spans="1:5" ht="15" x14ac:dyDescent="0.2">
      <c r="A2" s="178" t="s">
        <v>480</v>
      </c>
      <c r="B2" s="155"/>
      <c r="C2" s="155"/>
      <c r="D2" s="155"/>
      <c r="E2" s="155"/>
    </row>
    <row r="3" spans="1:5" x14ac:dyDescent="0.2">
      <c r="B3" s="41" t="s">
        <v>153</v>
      </c>
      <c r="C3" s="41" t="s">
        <v>155</v>
      </c>
      <c r="D3" s="41" t="s">
        <v>154</v>
      </c>
    </row>
    <row r="4" spans="1:5" x14ac:dyDescent="0.2">
      <c r="A4" s="38" t="s">
        <v>317</v>
      </c>
      <c r="B4" s="24">
        <v>673768</v>
      </c>
      <c r="C4" s="24">
        <v>547872</v>
      </c>
      <c r="D4" s="24">
        <v>308673</v>
      </c>
    </row>
    <row r="5" spans="1:5" x14ac:dyDescent="0.2">
      <c r="A5" s="38" t="s">
        <v>300</v>
      </c>
      <c r="B5" s="24">
        <v>624752</v>
      </c>
      <c r="C5" s="24">
        <v>747412</v>
      </c>
      <c r="D5" s="24">
        <v>65007</v>
      </c>
    </row>
    <row r="6" spans="1:5" x14ac:dyDescent="0.2">
      <c r="A6" s="38" t="s">
        <v>301</v>
      </c>
      <c r="B6" s="24">
        <v>250003</v>
      </c>
      <c r="C6" s="24">
        <v>728641</v>
      </c>
      <c r="D6" s="24">
        <v>89714</v>
      </c>
    </row>
    <row r="7" spans="1:5" x14ac:dyDescent="0.2">
      <c r="A7" s="38" t="s">
        <v>302</v>
      </c>
      <c r="B7" s="24">
        <v>599676</v>
      </c>
      <c r="C7" s="24">
        <v>3288613</v>
      </c>
      <c r="D7" s="24">
        <v>336500</v>
      </c>
    </row>
    <row r="8" spans="1:5" x14ac:dyDescent="0.2">
      <c r="A8" s="38" t="s">
        <v>303</v>
      </c>
      <c r="B8" s="24">
        <v>0</v>
      </c>
      <c r="C8" s="24">
        <v>0</v>
      </c>
      <c r="D8" s="24">
        <v>0</v>
      </c>
    </row>
    <row r="9" spans="1:5" x14ac:dyDescent="0.2">
      <c r="A9" s="38" t="s">
        <v>304</v>
      </c>
      <c r="B9" s="24">
        <v>3786851</v>
      </c>
      <c r="C9" s="24">
        <v>3786851</v>
      </c>
      <c r="D9" s="24">
        <v>393289</v>
      </c>
    </row>
    <row r="10" spans="1:5" x14ac:dyDescent="0.2">
      <c r="A10" s="38" t="s">
        <v>305</v>
      </c>
      <c r="B10" s="24">
        <v>0</v>
      </c>
      <c r="C10" s="24">
        <v>0</v>
      </c>
      <c r="D10" s="24">
        <v>0</v>
      </c>
    </row>
    <row r="11" spans="1:5" x14ac:dyDescent="0.2">
      <c r="A11" s="38" t="s">
        <v>306</v>
      </c>
      <c r="B11" s="24">
        <v>2971698</v>
      </c>
      <c r="C11" s="24">
        <v>4405594</v>
      </c>
      <c r="D11" s="24">
        <v>2100000</v>
      </c>
    </row>
    <row r="12" spans="1:5" x14ac:dyDescent="0.2">
      <c r="A12" s="39" t="s">
        <v>316</v>
      </c>
      <c r="B12" s="56">
        <f>SUM(B4:B11)</f>
        <v>8906748</v>
      </c>
      <c r="C12" s="56">
        <f t="shared" ref="C12:D12" si="0">SUM(C4:C11)</f>
        <v>13504983</v>
      </c>
      <c r="D12" s="56">
        <f t="shared" si="0"/>
        <v>3293183</v>
      </c>
    </row>
    <row r="13" spans="1:5" x14ac:dyDescent="0.2">
      <c r="A13" s="38" t="s">
        <v>307</v>
      </c>
      <c r="B13" s="24">
        <v>177097</v>
      </c>
      <c r="C13" s="24">
        <v>418263</v>
      </c>
      <c r="D13" s="24">
        <v>9835</v>
      </c>
    </row>
    <row r="14" spans="1:5" x14ac:dyDescent="0.2">
      <c r="A14" s="38" t="s">
        <v>308</v>
      </c>
      <c r="B14" s="24">
        <v>0</v>
      </c>
      <c r="C14" s="24">
        <v>69830</v>
      </c>
      <c r="D14" s="24">
        <v>0</v>
      </c>
    </row>
    <row r="15" spans="1:5" x14ac:dyDescent="0.2">
      <c r="A15" s="38" t="s">
        <v>318</v>
      </c>
      <c r="B15" s="24">
        <v>2820</v>
      </c>
      <c r="C15" s="24">
        <v>9872</v>
      </c>
      <c r="D15" s="24">
        <v>6751</v>
      </c>
    </row>
    <row r="16" spans="1:5" x14ac:dyDescent="0.2">
      <c r="A16" s="39" t="s">
        <v>315</v>
      </c>
      <c r="B16" s="56">
        <f>SUM(B13:B15)</f>
        <v>179917</v>
      </c>
      <c r="C16" s="56">
        <f t="shared" ref="C16:D16" si="1">SUM(C13:C15)</f>
        <v>497965</v>
      </c>
      <c r="D16" s="56">
        <f t="shared" si="1"/>
        <v>16586</v>
      </c>
    </row>
    <row r="17" spans="1:4" x14ac:dyDescent="0.2">
      <c r="A17" s="39" t="s">
        <v>3</v>
      </c>
      <c r="B17" s="56">
        <v>9086665</v>
      </c>
      <c r="C17" s="56">
        <v>14002948</v>
      </c>
      <c r="D17" s="56">
        <v>3309769</v>
      </c>
    </row>
    <row r="18" spans="1:4" x14ac:dyDescent="0.2">
      <c r="A18" s="38" t="s">
        <v>309</v>
      </c>
      <c r="B18" s="24">
        <v>636</v>
      </c>
      <c r="C18" s="24">
        <v>1144</v>
      </c>
      <c r="D18" s="24">
        <v>40</v>
      </c>
    </row>
    <row r="19" spans="1:4" x14ac:dyDescent="0.2">
      <c r="A19" s="38" t="s">
        <v>310</v>
      </c>
      <c r="B19" s="24">
        <v>3</v>
      </c>
      <c r="C19" s="24">
        <v>2</v>
      </c>
      <c r="D19" s="24">
        <v>1</v>
      </c>
    </row>
    <row r="21" spans="1:4" x14ac:dyDescent="0.2">
      <c r="A21" s="48" t="s">
        <v>337</v>
      </c>
      <c r="B21" s="48"/>
      <c r="C21" s="48"/>
      <c r="D21" s="48"/>
    </row>
    <row r="22" spans="1:4" x14ac:dyDescent="0.2">
      <c r="A22" s="27" t="s">
        <v>321</v>
      </c>
      <c r="B22" s="28">
        <f>+B4/$B$17</f>
        <v>7.4149096505703685E-2</v>
      </c>
      <c r="C22" s="28">
        <f>+C4/$C$17</f>
        <v>3.9125475578428201E-2</v>
      </c>
      <c r="D22" s="28">
        <f>+D4/$D$17</f>
        <v>9.3261191339939431E-2</v>
      </c>
    </row>
    <row r="23" spans="1:4" x14ac:dyDescent="0.2">
      <c r="A23" s="29" t="s">
        <v>322</v>
      </c>
      <c r="B23" s="28">
        <f t="shared" ref="B23:B35" si="2">+B5/$B$17</f>
        <v>6.8754818186870542E-2</v>
      </c>
      <c r="C23" s="28">
        <f t="shared" ref="C23:C35" si="3">+C5/$C$17</f>
        <v>5.3375332108638839E-2</v>
      </c>
      <c r="D23" s="28">
        <f t="shared" ref="D23:D35" si="4">+D5/$D$17</f>
        <v>1.9640947751942809E-2</v>
      </c>
    </row>
    <row r="24" spans="1:4" x14ac:dyDescent="0.2">
      <c r="A24" s="29" t="s">
        <v>323</v>
      </c>
      <c r="B24" s="28">
        <f t="shared" si="2"/>
        <v>2.7513174525527241E-2</v>
      </c>
      <c r="C24" s="28">
        <f t="shared" si="3"/>
        <v>5.2034828666078031E-2</v>
      </c>
      <c r="D24" s="28">
        <f t="shared" si="4"/>
        <v>2.7105819167440388E-2</v>
      </c>
    </row>
    <row r="25" spans="1:4" x14ac:dyDescent="0.2">
      <c r="A25" s="29" t="s">
        <v>324</v>
      </c>
      <c r="B25" s="28">
        <f t="shared" si="2"/>
        <v>6.5995169845042154E-2</v>
      </c>
      <c r="C25" s="28">
        <f t="shared" si="3"/>
        <v>0.23485147556071764</v>
      </c>
      <c r="D25" s="28">
        <f t="shared" si="4"/>
        <v>0.10166872672987148</v>
      </c>
    </row>
    <row r="26" spans="1:4" x14ac:dyDescent="0.2">
      <c r="A26" s="29" t="s">
        <v>325</v>
      </c>
      <c r="B26" s="28">
        <f t="shared" si="2"/>
        <v>0</v>
      </c>
      <c r="C26" s="28">
        <f t="shared" si="3"/>
        <v>0</v>
      </c>
      <c r="D26" s="28">
        <f t="shared" si="4"/>
        <v>0</v>
      </c>
    </row>
    <row r="27" spans="1:4" x14ac:dyDescent="0.2">
      <c r="A27" s="29" t="s">
        <v>326</v>
      </c>
      <c r="B27" s="28">
        <f t="shared" si="2"/>
        <v>0.41674816888264288</v>
      </c>
      <c r="C27" s="28">
        <f t="shared" si="3"/>
        <v>0.27043241180357164</v>
      </c>
      <c r="D27" s="28">
        <f t="shared" si="4"/>
        <v>0.11882672174402503</v>
      </c>
    </row>
    <row r="28" spans="1:4" x14ac:dyDescent="0.2">
      <c r="A28" s="29" t="s">
        <v>327</v>
      </c>
      <c r="B28" s="28">
        <f t="shared" si="2"/>
        <v>0</v>
      </c>
      <c r="C28" s="28">
        <f t="shared" si="3"/>
        <v>0</v>
      </c>
      <c r="D28" s="28">
        <f t="shared" si="4"/>
        <v>0</v>
      </c>
    </row>
    <row r="29" spans="1:4" ht="13.5" thickBot="1" x14ac:dyDescent="0.25">
      <c r="A29" s="30" t="s">
        <v>328</v>
      </c>
      <c r="B29" s="28">
        <f t="shared" si="2"/>
        <v>0.32703945837114057</v>
      </c>
      <c r="C29" s="28">
        <f t="shared" si="3"/>
        <v>0.31461903593443324</v>
      </c>
      <c r="D29" s="28">
        <f t="shared" si="4"/>
        <v>0.63448536740781603</v>
      </c>
    </row>
    <row r="30" spans="1:4" ht="13.5" thickBot="1" x14ac:dyDescent="0.25">
      <c r="A30" s="50" t="s">
        <v>316</v>
      </c>
      <c r="B30" s="51">
        <f>+B12/$B$17</f>
        <v>0.980199886316927</v>
      </c>
      <c r="C30" s="51">
        <f t="shared" si="3"/>
        <v>0.96443855965186764</v>
      </c>
      <c r="D30" s="51">
        <f t="shared" si="4"/>
        <v>0.99498877414103526</v>
      </c>
    </row>
    <row r="31" spans="1:4" x14ac:dyDescent="0.2">
      <c r="A31" s="33" t="s">
        <v>329</v>
      </c>
      <c r="B31" s="28">
        <f t="shared" si="2"/>
        <v>1.9489768798563609E-2</v>
      </c>
      <c r="C31" s="28">
        <f t="shared" si="3"/>
        <v>2.986963887889893E-2</v>
      </c>
      <c r="D31" s="28">
        <f t="shared" si="4"/>
        <v>2.9715064706932717E-3</v>
      </c>
    </row>
    <row r="32" spans="1:4" x14ac:dyDescent="0.2">
      <c r="A32" s="29" t="s">
        <v>330</v>
      </c>
      <c r="B32" s="28">
        <f t="shared" si="2"/>
        <v>0</v>
      </c>
      <c r="C32" s="28">
        <f t="shared" si="3"/>
        <v>4.9868070637697146E-3</v>
      </c>
      <c r="D32" s="28">
        <f t="shared" si="4"/>
        <v>0</v>
      </c>
    </row>
    <row r="33" spans="1:4" ht="13.5" thickBot="1" x14ac:dyDescent="0.25">
      <c r="A33" s="30" t="s">
        <v>331</v>
      </c>
      <c r="B33" s="28">
        <f t="shared" si="2"/>
        <v>3.1034488450933318E-4</v>
      </c>
      <c r="C33" s="28">
        <f t="shared" si="3"/>
        <v>7.0499440546376382E-4</v>
      </c>
      <c r="D33" s="28">
        <f t="shared" si="4"/>
        <v>2.0397193882715076E-3</v>
      </c>
    </row>
    <row r="34" spans="1:4" ht="13.5" thickBot="1" x14ac:dyDescent="0.25">
      <c r="A34" s="50" t="s">
        <v>315</v>
      </c>
      <c r="B34" s="51">
        <f t="shared" si="2"/>
        <v>1.9800113683072943E-2</v>
      </c>
      <c r="C34" s="51">
        <f t="shared" si="3"/>
        <v>3.5561440348132405E-2</v>
      </c>
      <c r="D34" s="51">
        <f t="shared" si="4"/>
        <v>5.0112258589647797E-3</v>
      </c>
    </row>
    <row r="35" spans="1:4" ht="13.5" thickBot="1" x14ac:dyDescent="0.25">
      <c r="A35" s="52" t="s">
        <v>3</v>
      </c>
      <c r="B35" s="51">
        <f t="shared" si="2"/>
        <v>1</v>
      </c>
      <c r="C35" s="51">
        <f t="shared" si="3"/>
        <v>1</v>
      </c>
      <c r="D35" s="51">
        <f t="shared" si="4"/>
        <v>1</v>
      </c>
    </row>
  </sheetData>
  <mergeCells count="3">
    <mergeCell ref="A21:D21"/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9"/>
  <sheetViews>
    <sheetView workbookViewId="0">
      <selection sqref="A1:D1"/>
    </sheetView>
  </sheetViews>
  <sheetFormatPr baseColWidth="10" defaultColWidth="9.140625" defaultRowHeight="12.75" x14ac:dyDescent="0.2"/>
  <cols>
    <col min="1" max="1" width="13.28515625" bestFit="1" customWidth="1"/>
    <col min="2" max="2" width="10.42578125" bestFit="1" customWidth="1"/>
    <col min="3" max="3" width="111.28515625" bestFit="1" customWidth="1"/>
    <col min="4" max="4" width="5.85546875" bestFit="1" customWidth="1"/>
  </cols>
  <sheetData>
    <row r="1" spans="1:4" ht="21" x14ac:dyDescent="0.35">
      <c r="A1" s="68" t="s">
        <v>476</v>
      </c>
      <c r="B1" s="68"/>
      <c r="C1" s="68"/>
      <c r="D1" s="68"/>
    </row>
    <row r="2" spans="1:4" ht="13.5" thickBot="1" x14ac:dyDescent="0.25">
      <c r="A2" s="69" t="s">
        <v>2</v>
      </c>
      <c r="B2" s="69" t="s">
        <v>372</v>
      </c>
      <c r="C2" s="69" t="s">
        <v>1</v>
      </c>
      <c r="D2" s="69" t="s">
        <v>0</v>
      </c>
    </row>
    <row r="3" spans="1:4" x14ac:dyDescent="0.2">
      <c r="A3" s="70" t="s">
        <v>373</v>
      </c>
      <c r="B3" s="70" t="s">
        <v>69</v>
      </c>
      <c r="C3" s="70" t="s">
        <v>248</v>
      </c>
      <c r="D3" s="70" t="s">
        <v>247</v>
      </c>
    </row>
    <row r="4" spans="1:4" x14ac:dyDescent="0.2">
      <c r="A4" s="71" t="s">
        <v>130</v>
      </c>
      <c r="B4" s="71" t="s">
        <v>69</v>
      </c>
      <c r="C4" s="71" t="s">
        <v>374</v>
      </c>
      <c r="D4" s="71" t="s">
        <v>375</v>
      </c>
    </row>
    <row r="5" spans="1:4" ht="13.5" thickBot="1" x14ac:dyDescent="0.25">
      <c r="A5" s="72" t="s">
        <v>130</v>
      </c>
      <c r="B5" s="72" t="s">
        <v>69</v>
      </c>
      <c r="C5" s="72" t="s">
        <v>248</v>
      </c>
      <c r="D5" s="72" t="s">
        <v>247</v>
      </c>
    </row>
    <row r="6" spans="1:4" ht="13.5" thickBot="1" x14ac:dyDescent="0.25">
      <c r="A6" s="72" t="s">
        <v>225</v>
      </c>
      <c r="B6" s="72" t="s">
        <v>218</v>
      </c>
      <c r="C6" s="72" t="s">
        <v>223</v>
      </c>
      <c r="D6" s="72" t="s">
        <v>222</v>
      </c>
    </row>
    <row r="7" spans="1:4" x14ac:dyDescent="0.2">
      <c r="A7" s="70" t="s">
        <v>198</v>
      </c>
      <c r="B7" s="70" t="s">
        <v>197</v>
      </c>
      <c r="C7" s="70" t="s">
        <v>196</v>
      </c>
      <c r="D7" s="70" t="s">
        <v>195</v>
      </c>
    </row>
    <row r="8" spans="1:4" x14ac:dyDescent="0.2">
      <c r="A8" s="71" t="s">
        <v>198</v>
      </c>
      <c r="B8" s="71" t="s">
        <v>218</v>
      </c>
      <c r="C8" s="71" t="s">
        <v>217</v>
      </c>
      <c r="D8" s="71" t="s">
        <v>216</v>
      </c>
    </row>
    <row r="9" spans="1:4" x14ac:dyDescent="0.2">
      <c r="A9" s="71" t="s">
        <v>198</v>
      </c>
      <c r="B9" s="71" t="s">
        <v>218</v>
      </c>
      <c r="C9" s="71" t="s">
        <v>223</v>
      </c>
      <c r="D9" s="71" t="s">
        <v>222</v>
      </c>
    </row>
    <row r="10" spans="1:4" x14ac:dyDescent="0.2">
      <c r="A10" s="71" t="s">
        <v>198</v>
      </c>
      <c r="B10" s="71" t="s">
        <v>197</v>
      </c>
      <c r="C10" s="71" t="s">
        <v>234</v>
      </c>
      <c r="D10" s="71" t="s">
        <v>233</v>
      </c>
    </row>
    <row r="11" spans="1:4" x14ac:dyDescent="0.2">
      <c r="A11" s="71" t="s">
        <v>198</v>
      </c>
      <c r="B11" s="71" t="s">
        <v>197</v>
      </c>
      <c r="C11" s="71" t="s">
        <v>264</v>
      </c>
      <c r="D11" s="71" t="s">
        <v>263</v>
      </c>
    </row>
    <row r="12" spans="1:4" x14ac:dyDescent="0.2">
      <c r="A12" s="71" t="s">
        <v>198</v>
      </c>
      <c r="B12" s="71" t="s">
        <v>197</v>
      </c>
      <c r="C12" s="71" t="s">
        <v>285</v>
      </c>
      <c r="D12" s="71" t="s">
        <v>284</v>
      </c>
    </row>
    <row r="13" spans="1:4" x14ac:dyDescent="0.2">
      <c r="A13" s="71" t="s">
        <v>198</v>
      </c>
      <c r="B13" s="71" t="s">
        <v>197</v>
      </c>
      <c r="C13" s="71" t="s">
        <v>287</v>
      </c>
      <c r="D13" s="71" t="s">
        <v>286</v>
      </c>
    </row>
    <row r="14" spans="1:4" ht="13.5" thickBot="1" x14ac:dyDescent="0.25">
      <c r="A14" s="72" t="s">
        <v>198</v>
      </c>
      <c r="B14" s="72" t="s">
        <v>197</v>
      </c>
      <c r="C14" s="72" t="s">
        <v>376</v>
      </c>
      <c r="D14" s="72" t="s">
        <v>292</v>
      </c>
    </row>
    <row r="15" spans="1:4" x14ac:dyDescent="0.2">
      <c r="A15" s="70" t="s">
        <v>203</v>
      </c>
      <c r="B15" s="70" t="s">
        <v>218</v>
      </c>
      <c r="C15" s="70" t="s">
        <v>217</v>
      </c>
      <c r="D15" s="70" t="s">
        <v>216</v>
      </c>
    </row>
    <row r="16" spans="1:4" x14ac:dyDescent="0.2">
      <c r="A16" s="71" t="s">
        <v>203</v>
      </c>
      <c r="B16" s="71" t="s">
        <v>218</v>
      </c>
      <c r="C16" s="71" t="s">
        <v>223</v>
      </c>
      <c r="D16" s="71" t="s">
        <v>222</v>
      </c>
    </row>
    <row r="17" spans="1:4" x14ac:dyDescent="0.2">
      <c r="A17" s="71" t="s">
        <v>203</v>
      </c>
      <c r="B17" s="71" t="s">
        <v>197</v>
      </c>
      <c r="C17" s="71" t="s">
        <v>234</v>
      </c>
      <c r="D17" s="71" t="s">
        <v>233</v>
      </c>
    </row>
    <row r="18" spans="1:4" x14ac:dyDescent="0.2">
      <c r="A18" s="71" t="s">
        <v>203</v>
      </c>
      <c r="B18" s="71" t="s">
        <v>197</v>
      </c>
      <c r="C18" s="71" t="s">
        <v>254</v>
      </c>
      <c r="D18" s="71" t="s">
        <v>253</v>
      </c>
    </row>
    <row r="19" spans="1:4" x14ac:dyDescent="0.2">
      <c r="A19" s="71" t="s">
        <v>203</v>
      </c>
      <c r="B19" s="71" t="s">
        <v>197</v>
      </c>
      <c r="C19" s="71" t="s">
        <v>260</v>
      </c>
      <c r="D19" s="71" t="s">
        <v>259</v>
      </c>
    </row>
    <row r="20" spans="1:4" x14ac:dyDescent="0.2">
      <c r="A20" s="71" t="s">
        <v>203</v>
      </c>
      <c r="B20" s="71" t="s">
        <v>197</v>
      </c>
      <c r="C20" s="71" t="s">
        <v>264</v>
      </c>
      <c r="D20" s="71" t="s">
        <v>263</v>
      </c>
    </row>
    <row r="21" spans="1:4" x14ac:dyDescent="0.2">
      <c r="A21" s="71" t="s">
        <v>203</v>
      </c>
      <c r="B21" s="71" t="s">
        <v>197</v>
      </c>
      <c r="C21" s="71" t="s">
        <v>270</v>
      </c>
      <c r="D21" s="71" t="s">
        <v>269</v>
      </c>
    </row>
    <row r="22" spans="1:4" x14ac:dyDescent="0.2">
      <c r="A22" s="71" t="s">
        <v>203</v>
      </c>
      <c r="B22" s="71" t="s">
        <v>197</v>
      </c>
      <c r="C22" s="71" t="s">
        <v>278</v>
      </c>
      <c r="D22" s="71" t="s">
        <v>277</v>
      </c>
    </row>
    <row r="23" spans="1:4" x14ac:dyDescent="0.2">
      <c r="A23" s="71" t="s">
        <v>203</v>
      </c>
      <c r="B23" s="71" t="s">
        <v>197</v>
      </c>
      <c r="C23" s="71" t="s">
        <v>287</v>
      </c>
      <c r="D23" s="71" t="s">
        <v>286</v>
      </c>
    </row>
    <row r="24" spans="1:4" x14ac:dyDescent="0.2">
      <c r="A24" s="71" t="s">
        <v>203</v>
      </c>
      <c r="B24" s="71" t="s">
        <v>197</v>
      </c>
      <c r="C24" s="71" t="s">
        <v>289</v>
      </c>
      <c r="D24" s="71" t="s">
        <v>288</v>
      </c>
    </row>
    <row r="25" spans="1:4" x14ac:dyDescent="0.2">
      <c r="A25" s="71" t="s">
        <v>203</v>
      </c>
      <c r="B25" s="71" t="s">
        <v>197</v>
      </c>
      <c r="C25" s="71" t="s">
        <v>376</v>
      </c>
      <c r="D25" s="71" t="s">
        <v>292</v>
      </c>
    </row>
    <row r="26" spans="1:4" ht="13.5" thickBot="1" x14ac:dyDescent="0.25">
      <c r="A26" s="72" t="s">
        <v>203</v>
      </c>
      <c r="B26" s="72" t="s">
        <v>218</v>
      </c>
      <c r="C26" s="72" t="s">
        <v>299</v>
      </c>
      <c r="D26" s="72" t="s">
        <v>298</v>
      </c>
    </row>
    <row r="27" spans="1:4" x14ac:dyDescent="0.2">
      <c r="A27" s="70" t="s">
        <v>226</v>
      </c>
      <c r="B27" s="70" t="s">
        <v>218</v>
      </c>
      <c r="C27" s="70" t="s">
        <v>223</v>
      </c>
      <c r="D27" s="70" t="s">
        <v>222</v>
      </c>
    </row>
    <row r="28" spans="1:4" x14ac:dyDescent="0.2">
      <c r="A28" s="71" t="s">
        <v>226</v>
      </c>
      <c r="B28" s="71" t="s">
        <v>197</v>
      </c>
      <c r="C28" s="71" t="s">
        <v>287</v>
      </c>
      <c r="D28" s="71" t="s">
        <v>286</v>
      </c>
    </row>
    <row r="29" spans="1:4" ht="13.5" thickBot="1" x14ac:dyDescent="0.25">
      <c r="A29" s="72" t="s">
        <v>226</v>
      </c>
      <c r="B29" s="72" t="s">
        <v>197</v>
      </c>
      <c r="C29" s="72" t="s">
        <v>376</v>
      </c>
      <c r="D29" s="72" t="s">
        <v>292</v>
      </c>
    </row>
    <row r="30" spans="1:4" x14ac:dyDescent="0.2">
      <c r="A30" s="70" t="s">
        <v>334</v>
      </c>
      <c r="B30" s="70" t="s">
        <v>197</v>
      </c>
      <c r="C30" s="70" t="s">
        <v>220</v>
      </c>
      <c r="D30" s="70" t="s">
        <v>219</v>
      </c>
    </row>
    <row r="31" spans="1:4" x14ac:dyDescent="0.2">
      <c r="A31" s="71" t="s">
        <v>334</v>
      </c>
      <c r="B31" s="71" t="s">
        <v>197</v>
      </c>
      <c r="C31" s="71" t="s">
        <v>252</v>
      </c>
      <c r="D31" s="71" t="s">
        <v>251</v>
      </c>
    </row>
    <row r="32" spans="1:4" ht="13.5" thickBot="1" x14ac:dyDescent="0.25">
      <c r="A32" s="72" t="s">
        <v>334</v>
      </c>
      <c r="B32" s="72" t="s">
        <v>192</v>
      </c>
      <c r="C32" s="72" t="s">
        <v>291</v>
      </c>
      <c r="D32" s="72" t="s">
        <v>290</v>
      </c>
    </row>
    <row r="33" spans="1:4" x14ac:dyDescent="0.2">
      <c r="A33" s="70" t="s">
        <v>221</v>
      </c>
      <c r="B33" s="70" t="s">
        <v>218</v>
      </c>
      <c r="C33" s="70" t="s">
        <v>223</v>
      </c>
      <c r="D33" s="70" t="s">
        <v>222</v>
      </c>
    </row>
    <row r="34" spans="1:4" ht="13.5" thickBot="1" x14ac:dyDescent="0.25">
      <c r="A34" s="72" t="s">
        <v>221</v>
      </c>
      <c r="B34" s="72" t="s">
        <v>197</v>
      </c>
      <c r="C34" s="72" t="s">
        <v>252</v>
      </c>
      <c r="D34" s="72" t="s">
        <v>251</v>
      </c>
    </row>
    <row r="35" spans="1:4" x14ac:dyDescent="0.2">
      <c r="A35" s="70" t="s">
        <v>202</v>
      </c>
      <c r="B35" s="70" t="s">
        <v>197</v>
      </c>
      <c r="C35" s="70" t="s">
        <v>242</v>
      </c>
      <c r="D35" s="70" t="s">
        <v>241</v>
      </c>
    </row>
    <row r="36" spans="1:4" ht="13.5" thickBot="1" x14ac:dyDescent="0.25">
      <c r="A36" s="72" t="s">
        <v>202</v>
      </c>
      <c r="B36" s="72" t="s">
        <v>197</v>
      </c>
      <c r="C36" s="72" t="s">
        <v>252</v>
      </c>
      <c r="D36" s="72" t="s">
        <v>251</v>
      </c>
    </row>
    <row r="37" spans="1:4" x14ac:dyDescent="0.2">
      <c r="A37" s="70" t="s">
        <v>100</v>
      </c>
      <c r="B37" s="70" t="s">
        <v>10</v>
      </c>
      <c r="C37" s="70" t="s">
        <v>377</v>
      </c>
      <c r="D37" s="70" t="s">
        <v>378</v>
      </c>
    </row>
    <row r="38" spans="1:4" ht="13.5" thickBot="1" x14ac:dyDescent="0.25">
      <c r="A38" s="72" t="s">
        <v>100</v>
      </c>
      <c r="B38" s="72" t="s">
        <v>69</v>
      </c>
      <c r="C38" s="72" t="s">
        <v>167</v>
      </c>
      <c r="D38" s="72" t="s">
        <v>166</v>
      </c>
    </row>
    <row r="39" spans="1:4" ht="13.5" thickBot="1" x14ac:dyDescent="0.25">
      <c r="A39" s="72" t="s">
        <v>153</v>
      </c>
      <c r="B39" s="72" t="s">
        <v>69</v>
      </c>
      <c r="C39" s="72" t="s">
        <v>379</v>
      </c>
      <c r="D39" s="72" t="s">
        <v>380</v>
      </c>
    </row>
    <row r="40" spans="1:4" ht="13.5" thickBot="1" x14ac:dyDescent="0.25">
      <c r="A40" s="72" t="s">
        <v>185</v>
      </c>
      <c r="B40" s="72" t="s">
        <v>69</v>
      </c>
      <c r="C40" s="72" t="s">
        <v>184</v>
      </c>
      <c r="D40" s="72" t="s">
        <v>183</v>
      </c>
    </row>
    <row r="41" spans="1:4" x14ac:dyDescent="0.2">
      <c r="A41" s="70" t="s">
        <v>381</v>
      </c>
      <c r="B41" s="70" t="s">
        <v>197</v>
      </c>
      <c r="C41" s="70" t="s">
        <v>234</v>
      </c>
      <c r="D41" s="70" t="s">
        <v>233</v>
      </c>
    </row>
    <row r="42" spans="1:4" ht="13.5" thickBot="1" x14ac:dyDescent="0.25">
      <c r="A42" s="72" t="s">
        <v>381</v>
      </c>
      <c r="B42" s="72" t="s">
        <v>192</v>
      </c>
      <c r="C42" s="72" t="s">
        <v>382</v>
      </c>
      <c r="D42" s="72" t="s">
        <v>383</v>
      </c>
    </row>
    <row r="43" spans="1:4" x14ac:dyDescent="0.2">
      <c r="A43" s="70" t="s">
        <v>20</v>
      </c>
      <c r="B43" s="70" t="s">
        <v>10</v>
      </c>
      <c r="C43" s="70" t="s">
        <v>18</v>
      </c>
      <c r="D43" s="70" t="s">
        <v>17</v>
      </c>
    </row>
    <row r="44" spans="1:4" ht="13.5" thickBot="1" x14ac:dyDescent="0.25">
      <c r="A44" s="72" t="s">
        <v>20</v>
      </c>
      <c r="B44" s="72" t="s">
        <v>10</v>
      </c>
      <c r="C44" s="72" t="s">
        <v>30</v>
      </c>
      <c r="D44" s="72" t="s">
        <v>29</v>
      </c>
    </row>
    <row r="45" spans="1:4" x14ac:dyDescent="0.2">
      <c r="A45" s="70" t="s">
        <v>276</v>
      </c>
      <c r="B45" s="70" t="s">
        <v>137</v>
      </c>
      <c r="C45" s="70" t="s">
        <v>244</v>
      </c>
      <c r="D45" s="70" t="s">
        <v>243</v>
      </c>
    </row>
    <row r="46" spans="1:4" ht="13.5" thickBot="1" x14ac:dyDescent="0.25">
      <c r="A46" s="72" t="s">
        <v>276</v>
      </c>
      <c r="B46" s="72" t="s">
        <v>137</v>
      </c>
      <c r="C46" s="72" t="s">
        <v>272</v>
      </c>
      <c r="D46" s="72" t="s">
        <v>271</v>
      </c>
    </row>
    <row r="47" spans="1:4" x14ac:dyDescent="0.2">
      <c r="A47" s="70" t="s">
        <v>224</v>
      </c>
      <c r="B47" s="70" t="s">
        <v>218</v>
      </c>
      <c r="C47" s="70" t="s">
        <v>223</v>
      </c>
      <c r="D47" s="70" t="s">
        <v>222</v>
      </c>
    </row>
    <row r="48" spans="1:4" ht="13.5" thickBot="1" x14ac:dyDescent="0.25">
      <c r="A48" s="72" t="s">
        <v>224</v>
      </c>
      <c r="B48" s="72" t="s">
        <v>197</v>
      </c>
      <c r="C48" s="72" t="s">
        <v>287</v>
      </c>
      <c r="D48" s="72" t="s">
        <v>286</v>
      </c>
    </row>
    <row r="49" spans="1:4" x14ac:dyDescent="0.2">
      <c r="A49" s="70" t="s">
        <v>85</v>
      </c>
      <c r="B49" s="70" t="s">
        <v>69</v>
      </c>
      <c r="C49" s="70" t="s">
        <v>84</v>
      </c>
      <c r="D49" s="70" t="s">
        <v>83</v>
      </c>
    </row>
    <row r="50" spans="1:4" ht="13.5" thickBot="1" x14ac:dyDescent="0.25">
      <c r="A50" s="72" t="s">
        <v>85</v>
      </c>
      <c r="B50" s="72" t="s">
        <v>69</v>
      </c>
      <c r="C50" s="72" t="s">
        <v>384</v>
      </c>
      <c r="D50" s="72" t="s">
        <v>138</v>
      </c>
    </row>
    <row r="51" spans="1:4" ht="13.5" thickBot="1" x14ac:dyDescent="0.25">
      <c r="A51" s="72" t="s">
        <v>132</v>
      </c>
      <c r="B51" s="72" t="s">
        <v>69</v>
      </c>
      <c r="C51" s="72" t="s">
        <v>129</v>
      </c>
      <c r="D51" s="72" t="s">
        <v>128</v>
      </c>
    </row>
    <row r="52" spans="1:4" x14ac:dyDescent="0.2">
      <c r="A52" s="70" t="s">
        <v>126</v>
      </c>
      <c r="B52" s="70" t="s">
        <v>60</v>
      </c>
      <c r="C52" s="70" t="s">
        <v>385</v>
      </c>
      <c r="D52" s="70" t="s">
        <v>386</v>
      </c>
    </row>
    <row r="53" spans="1:4" x14ac:dyDescent="0.2">
      <c r="A53" s="71" t="s">
        <v>126</v>
      </c>
      <c r="B53" s="71" t="s">
        <v>125</v>
      </c>
      <c r="C53" s="71" t="s">
        <v>124</v>
      </c>
      <c r="D53" s="71" t="s">
        <v>123</v>
      </c>
    </row>
    <row r="54" spans="1:4" x14ac:dyDescent="0.2">
      <c r="A54" s="71" t="s">
        <v>126</v>
      </c>
      <c r="B54" s="71" t="s">
        <v>137</v>
      </c>
      <c r="C54" s="71" t="s">
        <v>136</v>
      </c>
      <c r="D54" s="71" t="s">
        <v>135</v>
      </c>
    </row>
    <row r="55" spans="1:4" x14ac:dyDescent="0.2">
      <c r="A55" s="71" t="s">
        <v>126</v>
      </c>
      <c r="B55" s="71" t="s">
        <v>69</v>
      </c>
      <c r="C55" s="71" t="s">
        <v>384</v>
      </c>
      <c r="D55" s="71" t="s">
        <v>138</v>
      </c>
    </row>
    <row r="56" spans="1:4" x14ac:dyDescent="0.2">
      <c r="A56" s="71" t="s">
        <v>126</v>
      </c>
      <c r="B56" s="71" t="s">
        <v>60</v>
      </c>
      <c r="C56" s="71" t="s">
        <v>163</v>
      </c>
      <c r="D56" s="71" t="s">
        <v>162</v>
      </c>
    </row>
    <row r="57" spans="1:4" ht="13.5" thickBot="1" x14ac:dyDescent="0.25">
      <c r="A57" s="72" t="s">
        <v>126</v>
      </c>
      <c r="B57" s="72" t="s">
        <v>69</v>
      </c>
      <c r="C57" s="72" t="s">
        <v>248</v>
      </c>
      <c r="D57" s="72" t="s">
        <v>247</v>
      </c>
    </row>
    <row r="58" spans="1:4" x14ac:dyDescent="0.2">
      <c r="A58" s="70" t="s">
        <v>250</v>
      </c>
      <c r="B58" s="70" t="s">
        <v>69</v>
      </c>
      <c r="C58" s="70" t="s">
        <v>89</v>
      </c>
      <c r="D58" s="70" t="s">
        <v>88</v>
      </c>
    </row>
    <row r="59" spans="1:4" x14ac:dyDescent="0.2">
      <c r="A59" s="71" t="s">
        <v>250</v>
      </c>
      <c r="B59" s="71" t="s">
        <v>69</v>
      </c>
      <c r="C59" s="71" t="s">
        <v>92</v>
      </c>
      <c r="D59" s="71" t="s">
        <v>91</v>
      </c>
    </row>
    <row r="60" spans="1:4" x14ac:dyDescent="0.2">
      <c r="A60" s="71" t="s">
        <v>250</v>
      </c>
      <c r="B60" s="71" t="s">
        <v>69</v>
      </c>
      <c r="C60" s="71" t="s">
        <v>120</v>
      </c>
      <c r="D60" s="71" t="s">
        <v>119</v>
      </c>
    </row>
    <row r="61" spans="1:4" x14ac:dyDescent="0.2">
      <c r="A61" s="71" t="s">
        <v>250</v>
      </c>
      <c r="B61" s="71" t="s">
        <v>69</v>
      </c>
      <c r="C61" s="71" t="s">
        <v>384</v>
      </c>
      <c r="D61" s="71" t="s">
        <v>138</v>
      </c>
    </row>
    <row r="62" spans="1:4" x14ac:dyDescent="0.2">
      <c r="A62" s="71" t="s">
        <v>250</v>
      </c>
      <c r="B62" s="71" t="s">
        <v>69</v>
      </c>
      <c r="C62" s="71" t="s">
        <v>374</v>
      </c>
      <c r="D62" s="71" t="s">
        <v>375</v>
      </c>
    </row>
    <row r="63" spans="1:4" x14ac:dyDescent="0.2">
      <c r="A63" s="71" t="s">
        <v>250</v>
      </c>
      <c r="B63" s="71" t="s">
        <v>69</v>
      </c>
      <c r="C63" s="71" t="s">
        <v>161</v>
      </c>
      <c r="D63" s="71" t="s">
        <v>160</v>
      </c>
    </row>
    <row r="64" spans="1:4" x14ac:dyDescent="0.2">
      <c r="A64" s="71" t="s">
        <v>250</v>
      </c>
      <c r="B64" s="71" t="s">
        <v>69</v>
      </c>
      <c r="C64" s="71" t="s">
        <v>178</v>
      </c>
      <c r="D64" s="71" t="s">
        <v>177</v>
      </c>
    </row>
    <row r="65" spans="1:4" ht="13.5" thickBot="1" x14ac:dyDescent="0.25">
      <c r="A65" s="72" t="s">
        <v>250</v>
      </c>
      <c r="B65" s="72" t="s">
        <v>69</v>
      </c>
      <c r="C65" s="72" t="s">
        <v>248</v>
      </c>
      <c r="D65" s="72" t="s">
        <v>247</v>
      </c>
    </row>
    <row r="66" spans="1:4" x14ac:dyDescent="0.2">
      <c r="A66" s="70" t="s">
        <v>387</v>
      </c>
      <c r="B66" s="70" t="s">
        <v>69</v>
      </c>
      <c r="C66" s="70" t="s">
        <v>388</v>
      </c>
      <c r="D66" s="70" t="s">
        <v>389</v>
      </c>
    </row>
    <row r="67" spans="1:4" x14ac:dyDescent="0.2">
      <c r="A67" s="71" t="s">
        <v>387</v>
      </c>
      <c r="B67" s="71" t="s">
        <v>69</v>
      </c>
      <c r="C67" s="71" t="s">
        <v>103</v>
      </c>
      <c r="D67" s="71" t="s">
        <v>102</v>
      </c>
    </row>
    <row r="68" spans="1:4" ht="13.5" thickBot="1" x14ac:dyDescent="0.25">
      <c r="A68" s="72" t="s">
        <v>387</v>
      </c>
      <c r="B68" s="72" t="s">
        <v>125</v>
      </c>
      <c r="C68" s="72" t="s">
        <v>124</v>
      </c>
      <c r="D68" s="72" t="s">
        <v>123</v>
      </c>
    </row>
    <row r="69" spans="1:4" ht="13.5" thickBot="1" x14ac:dyDescent="0.25">
      <c r="A69" s="72" t="s">
        <v>390</v>
      </c>
      <c r="B69" s="72" t="s">
        <v>69</v>
      </c>
      <c r="C69" s="72" t="s">
        <v>176</v>
      </c>
      <c r="D69" s="72" t="s">
        <v>175</v>
      </c>
    </row>
    <row r="70" spans="1:4" x14ac:dyDescent="0.2">
      <c r="A70" s="70" t="s">
        <v>249</v>
      </c>
      <c r="B70" s="70" t="s">
        <v>69</v>
      </c>
      <c r="C70" s="70" t="s">
        <v>129</v>
      </c>
      <c r="D70" s="70" t="s">
        <v>128</v>
      </c>
    </row>
    <row r="71" spans="1:4" x14ac:dyDescent="0.2">
      <c r="A71" s="71" t="s">
        <v>249</v>
      </c>
      <c r="B71" s="71" t="s">
        <v>69</v>
      </c>
      <c r="C71" s="71" t="s">
        <v>374</v>
      </c>
      <c r="D71" s="71" t="s">
        <v>375</v>
      </c>
    </row>
    <row r="72" spans="1:4" ht="13.5" thickBot="1" x14ac:dyDescent="0.25">
      <c r="A72" s="72" t="s">
        <v>249</v>
      </c>
      <c r="B72" s="72" t="s">
        <v>69</v>
      </c>
      <c r="C72" s="72" t="s">
        <v>248</v>
      </c>
      <c r="D72" s="72" t="s">
        <v>247</v>
      </c>
    </row>
    <row r="73" spans="1:4" ht="13.5" thickBot="1" x14ac:dyDescent="0.25">
      <c r="A73" s="72" t="s">
        <v>391</v>
      </c>
      <c r="B73" s="72" t="s">
        <v>69</v>
      </c>
      <c r="C73" s="72" t="s">
        <v>384</v>
      </c>
      <c r="D73" s="72" t="s">
        <v>138</v>
      </c>
    </row>
    <row r="74" spans="1:4" x14ac:dyDescent="0.2">
      <c r="A74" s="70" t="s">
        <v>235</v>
      </c>
      <c r="B74" s="70" t="s">
        <v>192</v>
      </c>
      <c r="C74" s="70" t="s">
        <v>208</v>
      </c>
      <c r="D74" s="70" t="s">
        <v>207</v>
      </c>
    </row>
    <row r="75" spans="1:4" x14ac:dyDescent="0.2">
      <c r="A75" s="71" t="s">
        <v>235</v>
      </c>
      <c r="B75" s="71" t="s">
        <v>197</v>
      </c>
      <c r="C75" s="71" t="s">
        <v>234</v>
      </c>
      <c r="D75" s="71" t="s">
        <v>233</v>
      </c>
    </row>
    <row r="76" spans="1:4" ht="13.5" thickBot="1" x14ac:dyDescent="0.25">
      <c r="A76" s="72" t="s">
        <v>235</v>
      </c>
      <c r="B76" s="73" t="s">
        <v>192</v>
      </c>
      <c r="C76" s="72" t="s">
        <v>256</v>
      </c>
      <c r="D76" s="72" t="s">
        <v>255</v>
      </c>
    </row>
    <row r="77" spans="1:4" ht="13.5" thickBot="1" x14ac:dyDescent="0.25">
      <c r="A77" s="72" t="s">
        <v>392</v>
      </c>
      <c r="B77" s="72" t="s">
        <v>192</v>
      </c>
      <c r="C77" s="72" t="s">
        <v>393</v>
      </c>
      <c r="D77" s="72" t="s">
        <v>394</v>
      </c>
    </row>
    <row r="78" spans="1:4" x14ac:dyDescent="0.2">
      <c r="A78" s="70" t="s">
        <v>210</v>
      </c>
      <c r="B78" s="70" t="s">
        <v>69</v>
      </c>
      <c r="C78" s="70" t="s">
        <v>379</v>
      </c>
      <c r="D78" s="70" t="s">
        <v>380</v>
      </c>
    </row>
    <row r="79" spans="1:4" x14ac:dyDescent="0.2">
      <c r="A79" s="71" t="s">
        <v>210</v>
      </c>
      <c r="B79" s="71" t="s">
        <v>197</v>
      </c>
      <c r="C79" s="71" t="s">
        <v>395</v>
      </c>
      <c r="D79" s="71" t="s">
        <v>209</v>
      </c>
    </row>
    <row r="80" spans="1:4" x14ac:dyDescent="0.2">
      <c r="A80" s="71" t="s">
        <v>210</v>
      </c>
      <c r="B80" s="71" t="s">
        <v>197</v>
      </c>
      <c r="C80" s="71" t="s">
        <v>396</v>
      </c>
      <c r="D80" s="71" t="s">
        <v>231</v>
      </c>
    </row>
    <row r="81" spans="1:4" x14ac:dyDescent="0.2">
      <c r="A81" s="71" t="s">
        <v>210</v>
      </c>
      <c r="B81" s="71" t="s">
        <v>192</v>
      </c>
      <c r="C81" s="71" t="s">
        <v>256</v>
      </c>
      <c r="D81" s="71" t="s">
        <v>255</v>
      </c>
    </row>
    <row r="82" spans="1:4" x14ac:dyDescent="0.2">
      <c r="A82" s="71" t="s">
        <v>210</v>
      </c>
      <c r="B82" s="71" t="s">
        <v>218</v>
      </c>
      <c r="C82" s="71" t="s">
        <v>283</v>
      </c>
      <c r="D82" s="71" t="s">
        <v>282</v>
      </c>
    </row>
    <row r="83" spans="1:4" ht="13.5" thickBot="1" x14ac:dyDescent="0.25">
      <c r="A83" s="72" t="s">
        <v>211</v>
      </c>
      <c r="B83" s="72" t="s">
        <v>197</v>
      </c>
      <c r="C83" s="72" t="s">
        <v>240</v>
      </c>
      <c r="D83" s="72" t="s">
        <v>239</v>
      </c>
    </row>
    <row r="84" spans="1:4" ht="13.5" thickBot="1" x14ac:dyDescent="0.25">
      <c r="A84" s="72" t="s">
        <v>230</v>
      </c>
      <c r="B84" s="72" t="s">
        <v>192</v>
      </c>
      <c r="C84" s="72" t="s">
        <v>229</v>
      </c>
      <c r="D84" s="72" t="s">
        <v>228</v>
      </c>
    </row>
    <row r="85" spans="1:4" x14ac:dyDescent="0.2">
      <c r="A85" s="70" t="s">
        <v>238</v>
      </c>
      <c r="B85" s="70" t="s">
        <v>192</v>
      </c>
      <c r="C85" s="70" t="s">
        <v>237</v>
      </c>
      <c r="D85" s="70" t="s">
        <v>236</v>
      </c>
    </row>
    <row r="86" spans="1:4" x14ac:dyDescent="0.2">
      <c r="A86" s="71" t="s">
        <v>238</v>
      </c>
      <c r="B86" s="71" t="s">
        <v>197</v>
      </c>
      <c r="C86" s="71" t="s">
        <v>240</v>
      </c>
      <c r="D86" s="71" t="s">
        <v>239</v>
      </c>
    </row>
    <row r="87" spans="1:4" x14ac:dyDescent="0.2">
      <c r="A87" s="71" t="s">
        <v>238</v>
      </c>
      <c r="B87" s="71" t="s">
        <v>192</v>
      </c>
      <c r="C87" s="71" t="s">
        <v>397</v>
      </c>
      <c r="D87" s="71" t="s">
        <v>246</v>
      </c>
    </row>
    <row r="88" spans="1:4" x14ac:dyDescent="0.2">
      <c r="A88" s="71" t="s">
        <v>238</v>
      </c>
      <c r="B88" s="71" t="s">
        <v>295</v>
      </c>
      <c r="C88" s="71" t="s">
        <v>294</v>
      </c>
      <c r="D88" s="71" t="s">
        <v>293</v>
      </c>
    </row>
    <row r="89" spans="1:4" ht="13.5" thickBot="1" x14ac:dyDescent="0.25">
      <c r="A89" s="72" t="s">
        <v>238</v>
      </c>
      <c r="B89" s="72" t="s">
        <v>192</v>
      </c>
      <c r="C89" s="72" t="s">
        <v>297</v>
      </c>
      <c r="D89" s="72" t="s">
        <v>296</v>
      </c>
    </row>
    <row r="90" spans="1:4" x14ac:dyDescent="0.2">
      <c r="A90" s="70" t="s">
        <v>199</v>
      </c>
      <c r="B90" s="70" t="s">
        <v>197</v>
      </c>
      <c r="C90" s="70" t="s">
        <v>201</v>
      </c>
      <c r="D90" s="70" t="s">
        <v>200</v>
      </c>
    </row>
    <row r="91" spans="1:4" x14ac:dyDescent="0.2">
      <c r="A91" s="71" t="s">
        <v>199</v>
      </c>
      <c r="B91" s="71" t="s">
        <v>192</v>
      </c>
      <c r="C91" s="71" t="s">
        <v>208</v>
      </c>
      <c r="D91" s="71" t="s">
        <v>207</v>
      </c>
    </row>
    <row r="92" spans="1:4" x14ac:dyDescent="0.2">
      <c r="A92" s="71" t="s">
        <v>199</v>
      </c>
      <c r="B92" s="71" t="s">
        <v>192</v>
      </c>
      <c r="C92" s="71" t="s">
        <v>258</v>
      </c>
      <c r="D92" s="71" t="s">
        <v>257</v>
      </c>
    </row>
    <row r="93" spans="1:4" x14ac:dyDescent="0.2">
      <c r="A93" s="71" t="s">
        <v>199</v>
      </c>
      <c r="B93" s="71" t="s">
        <v>197</v>
      </c>
      <c r="C93" s="71" t="s">
        <v>260</v>
      </c>
      <c r="D93" s="71" t="s">
        <v>259</v>
      </c>
    </row>
    <row r="94" spans="1:4" x14ac:dyDescent="0.2">
      <c r="A94" s="71" t="s">
        <v>199</v>
      </c>
      <c r="B94" s="71" t="s">
        <v>192</v>
      </c>
      <c r="C94" s="71" t="s">
        <v>266</v>
      </c>
      <c r="D94" s="71" t="s">
        <v>265</v>
      </c>
    </row>
    <row r="95" spans="1:4" x14ac:dyDescent="0.2">
      <c r="A95" s="71" t="s">
        <v>199</v>
      </c>
      <c r="B95" s="71" t="s">
        <v>192</v>
      </c>
      <c r="C95" s="71" t="s">
        <v>268</v>
      </c>
      <c r="D95" s="71" t="s">
        <v>267</v>
      </c>
    </row>
    <row r="96" spans="1:4" x14ac:dyDescent="0.2">
      <c r="A96" s="71" t="s">
        <v>199</v>
      </c>
      <c r="B96" s="71" t="s">
        <v>197</v>
      </c>
      <c r="C96" s="71" t="s">
        <v>289</v>
      </c>
      <c r="D96" s="71" t="s">
        <v>288</v>
      </c>
    </row>
    <row r="97" spans="1:4" ht="13.5" thickBot="1" x14ac:dyDescent="0.25">
      <c r="A97" s="72" t="s">
        <v>199</v>
      </c>
      <c r="B97" s="72" t="s">
        <v>192</v>
      </c>
      <c r="C97" s="72" t="s">
        <v>297</v>
      </c>
      <c r="D97" s="72" t="s">
        <v>296</v>
      </c>
    </row>
    <row r="98" spans="1:4" x14ac:dyDescent="0.2">
      <c r="A98" s="70" t="s">
        <v>227</v>
      </c>
      <c r="B98" s="70" t="s">
        <v>218</v>
      </c>
      <c r="C98" s="70" t="s">
        <v>223</v>
      </c>
      <c r="D98" s="70" t="s">
        <v>222</v>
      </c>
    </row>
    <row r="99" spans="1:4" ht="13.5" thickBot="1" x14ac:dyDescent="0.25">
      <c r="A99" s="72" t="s">
        <v>227</v>
      </c>
      <c r="B99" s="72" t="s">
        <v>197</v>
      </c>
      <c r="C99" s="72" t="s">
        <v>260</v>
      </c>
      <c r="D99" s="72" t="s">
        <v>259</v>
      </c>
    </row>
    <row r="100" spans="1:4" ht="13.5" thickBot="1" x14ac:dyDescent="0.25">
      <c r="A100" s="72" t="s">
        <v>398</v>
      </c>
      <c r="B100" s="72" t="s">
        <v>69</v>
      </c>
      <c r="C100" s="72" t="s">
        <v>374</v>
      </c>
      <c r="D100" s="72" t="s">
        <v>375</v>
      </c>
    </row>
    <row r="101" spans="1:4" x14ac:dyDescent="0.2">
      <c r="A101" s="74" t="s">
        <v>106</v>
      </c>
      <c r="B101" s="74" t="s">
        <v>69</v>
      </c>
      <c r="C101" s="74" t="s">
        <v>379</v>
      </c>
      <c r="D101" s="74" t="s">
        <v>380</v>
      </c>
    </row>
    <row r="102" spans="1:4" ht="13.5" thickBot="1" x14ac:dyDescent="0.25">
      <c r="A102" s="72" t="s">
        <v>106</v>
      </c>
      <c r="B102" s="72" t="s">
        <v>69</v>
      </c>
      <c r="C102" s="72" t="s">
        <v>103</v>
      </c>
      <c r="D102" s="72" t="s">
        <v>102</v>
      </c>
    </row>
    <row r="103" spans="1:4" ht="13.5" thickBot="1" x14ac:dyDescent="0.25">
      <c r="A103" s="72" t="s">
        <v>104</v>
      </c>
      <c r="B103" s="72" t="s">
        <v>69</v>
      </c>
      <c r="C103" s="72" t="s">
        <v>103</v>
      </c>
      <c r="D103" s="72" t="s">
        <v>102</v>
      </c>
    </row>
    <row r="104" spans="1:4" ht="13.5" thickBot="1" x14ac:dyDescent="0.25">
      <c r="A104" s="72" t="s">
        <v>82</v>
      </c>
      <c r="B104" s="72" t="s">
        <v>69</v>
      </c>
      <c r="C104" s="72" t="s">
        <v>80</v>
      </c>
      <c r="D104" s="72" t="s">
        <v>79</v>
      </c>
    </row>
    <row r="105" spans="1:4" x14ac:dyDescent="0.2">
      <c r="A105" s="70" t="s">
        <v>25</v>
      </c>
      <c r="B105" s="70" t="s">
        <v>69</v>
      </c>
      <c r="C105" s="70" t="s">
        <v>68</v>
      </c>
      <c r="D105" s="70" t="s">
        <v>67</v>
      </c>
    </row>
    <row r="106" spans="1:4" x14ac:dyDescent="0.2">
      <c r="A106" s="71" t="s">
        <v>25</v>
      </c>
      <c r="B106" s="71" t="s">
        <v>69</v>
      </c>
      <c r="C106" s="71" t="s">
        <v>71</v>
      </c>
      <c r="D106" s="71" t="s">
        <v>70</v>
      </c>
    </row>
    <row r="107" spans="1:4" x14ac:dyDescent="0.2">
      <c r="A107" s="71" t="s">
        <v>25</v>
      </c>
      <c r="B107" s="71" t="s">
        <v>69</v>
      </c>
      <c r="C107" s="71" t="s">
        <v>399</v>
      </c>
      <c r="D107" s="71" t="s">
        <v>400</v>
      </c>
    </row>
    <row r="108" spans="1:4" x14ac:dyDescent="0.2">
      <c r="A108" s="71" t="s">
        <v>25</v>
      </c>
      <c r="B108" s="71" t="s">
        <v>69</v>
      </c>
      <c r="C108" s="71" t="s">
        <v>87</v>
      </c>
      <c r="D108" s="71" t="s">
        <v>86</v>
      </c>
    </row>
    <row r="109" spans="1:4" x14ac:dyDescent="0.2">
      <c r="A109" s="71" t="s">
        <v>25</v>
      </c>
      <c r="B109" s="71" t="s">
        <v>69</v>
      </c>
      <c r="C109" s="71" t="s">
        <v>401</v>
      </c>
      <c r="D109" s="71" t="s">
        <v>402</v>
      </c>
    </row>
    <row r="110" spans="1:4" x14ac:dyDescent="0.2">
      <c r="A110" s="71" t="s">
        <v>25</v>
      </c>
      <c r="B110" s="71" t="s">
        <v>125</v>
      </c>
      <c r="C110" s="71" t="s">
        <v>157</v>
      </c>
      <c r="D110" s="71" t="s">
        <v>156</v>
      </c>
    </row>
    <row r="111" spans="1:4" ht="13.5" thickBot="1" x14ac:dyDescent="0.25">
      <c r="A111" s="72" t="s">
        <v>25</v>
      </c>
      <c r="B111" s="72" t="s">
        <v>69</v>
      </c>
      <c r="C111" s="72" t="s">
        <v>172</v>
      </c>
      <c r="D111" s="72" t="s">
        <v>171</v>
      </c>
    </row>
    <row r="112" spans="1:4" x14ac:dyDescent="0.2">
      <c r="A112" s="70" t="s">
        <v>66</v>
      </c>
      <c r="B112" s="70" t="s">
        <v>10</v>
      </c>
      <c r="C112" s="70" t="s">
        <v>9</v>
      </c>
      <c r="D112" s="70" t="s">
        <v>8</v>
      </c>
    </row>
    <row r="113" spans="1:4" x14ac:dyDescent="0.2">
      <c r="A113" s="71" t="s">
        <v>66</v>
      </c>
      <c r="B113" s="71" t="s">
        <v>10</v>
      </c>
      <c r="C113" s="71" t="s">
        <v>30</v>
      </c>
      <c r="D113" s="71" t="s">
        <v>29</v>
      </c>
    </row>
    <row r="114" spans="1:4" ht="13.5" thickBot="1" x14ac:dyDescent="0.25">
      <c r="A114" s="72" t="s">
        <v>66</v>
      </c>
      <c r="B114" s="72" t="s">
        <v>69</v>
      </c>
      <c r="C114" s="72" t="s">
        <v>401</v>
      </c>
      <c r="D114" s="72" t="s">
        <v>402</v>
      </c>
    </row>
    <row r="115" spans="1:4" x14ac:dyDescent="0.2">
      <c r="A115" s="70" t="s">
        <v>53</v>
      </c>
      <c r="B115" s="70" t="s">
        <v>52</v>
      </c>
      <c r="C115" s="70" t="s">
        <v>51</v>
      </c>
      <c r="D115" s="70" t="s">
        <v>50</v>
      </c>
    </row>
    <row r="116" spans="1:4" x14ac:dyDescent="0.2">
      <c r="A116" s="71" t="s">
        <v>53</v>
      </c>
      <c r="B116" s="71" t="s">
        <v>52</v>
      </c>
      <c r="C116" s="71" t="s">
        <v>403</v>
      </c>
      <c r="D116" s="71" t="s">
        <v>404</v>
      </c>
    </row>
    <row r="117" spans="1:4" x14ac:dyDescent="0.2">
      <c r="A117" s="71" t="s">
        <v>53</v>
      </c>
      <c r="B117" s="71" t="s">
        <v>69</v>
      </c>
      <c r="C117" s="71" t="s">
        <v>68</v>
      </c>
      <c r="D117" s="71" t="s">
        <v>67</v>
      </c>
    </row>
    <row r="118" spans="1:4" x14ac:dyDescent="0.2">
      <c r="A118" s="71" t="s">
        <v>53</v>
      </c>
      <c r="B118" s="71" t="s">
        <v>69</v>
      </c>
      <c r="C118" s="71" t="s">
        <v>73</v>
      </c>
      <c r="D118" s="71" t="s">
        <v>72</v>
      </c>
    </row>
    <row r="119" spans="1:4" x14ac:dyDescent="0.2">
      <c r="A119" s="71" t="s">
        <v>53</v>
      </c>
      <c r="B119" s="71" t="s">
        <v>69</v>
      </c>
      <c r="C119" s="71" t="s">
        <v>75</v>
      </c>
      <c r="D119" s="71" t="s">
        <v>74</v>
      </c>
    </row>
    <row r="120" spans="1:4" x14ac:dyDescent="0.2">
      <c r="A120" s="71" t="s">
        <v>53</v>
      </c>
      <c r="B120" s="71" t="s">
        <v>69</v>
      </c>
      <c r="C120" s="71" t="s">
        <v>87</v>
      </c>
      <c r="D120" s="71" t="s">
        <v>86</v>
      </c>
    </row>
    <row r="121" spans="1:4" x14ac:dyDescent="0.2">
      <c r="A121" s="71" t="s">
        <v>53</v>
      </c>
      <c r="B121" s="71" t="s">
        <v>69</v>
      </c>
      <c r="C121" s="71" t="s">
        <v>401</v>
      </c>
      <c r="D121" s="71" t="s">
        <v>402</v>
      </c>
    </row>
    <row r="122" spans="1:4" x14ac:dyDescent="0.2">
      <c r="A122" s="71" t="s">
        <v>53</v>
      </c>
      <c r="B122" s="71" t="s">
        <v>69</v>
      </c>
      <c r="C122" s="71" t="s">
        <v>97</v>
      </c>
      <c r="D122" s="71" t="s">
        <v>96</v>
      </c>
    </row>
    <row r="123" spans="1:4" x14ac:dyDescent="0.2">
      <c r="A123" s="71" t="s">
        <v>53</v>
      </c>
      <c r="B123" s="71" t="s">
        <v>69</v>
      </c>
      <c r="C123" s="71" t="s">
        <v>114</v>
      </c>
      <c r="D123" s="71" t="s">
        <v>113</v>
      </c>
    </row>
    <row r="124" spans="1:4" x14ac:dyDescent="0.2">
      <c r="A124" s="71" t="s">
        <v>53</v>
      </c>
      <c r="B124" s="71" t="s">
        <v>69</v>
      </c>
      <c r="C124" s="71" t="s">
        <v>146</v>
      </c>
      <c r="D124" s="71" t="s">
        <v>145</v>
      </c>
    </row>
    <row r="125" spans="1:4" ht="13.5" thickBot="1" x14ac:dyDescent="0.25">
      <c r="A125" s="72" t="s">
        <v>53</v>
      </c>
      <c r="B125" s="72" t="s">
        <v>69</v>
      </c>
      <c r="C125" s="72" t="s">
        <v>172</v>
      </c>
      <c r="D125" s="72" t="s">
        <v>171</v>
      </c>
    </row>
    <row r="126" spans="1:4" x14ac:dyDescent="0.2">
      <c r="A126" s="70" t="s">
        <v>11</v>
      </c>
      <c r="B126" s="70" t="s">
        <v>10</v>
      </c>
      <c r="C126" s="70" t="s">
        <v>377</v>
      </c>
      <c r="D126" s="70" t="s">
        <v>378</v>
      </c>
    </row>
    <row r="127" spans="1:4" x14ac:dyDescent="0.2">
      <c r="A127" s="71" t="s">
        <v>11</v>
      </c>
      <c r="B127" s="71" t="s">
        <v>10</v>
      </c>
      <c r="C127" s="71" t="s">
        <v>405</v>
      </c>
      <c r="D127" s="71" t="s">
        <v>406</v>
      </c>
    </row>
    <row r="128" spans="1:4" x14ac:dyDescent="0.2">
      <c r="A128" s="71" t="s">
        <v>11</v>
      </c>
      <c r="B128" s="71" t="s">
        <v>10</v>
      </c>
      <c r="C128" s="71" t="s">
        <v>14</v>
      </c>
      <c r="D128" s="71" t="s">
        <v>13</v>
      </c>
    </row>
    <row r="129" spans="1:4" x14ac:dyDescent="0.2">
      <c r="A129" s="71" t="s">
        <v>11</v>
      </c>
      <c r="B129" s="71" t="s">
        <v>10</v>
      </c>
      <c r="C129" s="71" t="s">
        <v>407</v>
      </c>
      <c r="D129" s="71" t="s">
        <v>408</v>
      </c>
    </row>
    <row r="130" spans="1:4" x14ac:dyDescent="0.2">
      <c r="A130" s="71" t="s">
        <v>11</v>
      </c>
      <c r="B130" s="71" t="s">
        <v>10</v>
      </c>
      <c r="C130" s="71" t="s">
        <v>22</v>
      </c>
      <c r="D130" s="71" t="s">
        <v>21</v>
      </c>
    </row>
    <row r="131" spans="1:4" x14ac:dyDescent="0.2">
      <c r="A131" s="71" t="s">
        <v>11</v>
      </c>
      <c r="B131" s="71" t="s">
        <v>10</v>
      </c>
      <c r="C131" s="71" t="s">
        <v>409</v>
      </c>
      <c r="D131" s="71" t="s">
        <v>410</v>
      </c>
    </row>
    <row r="132" spans="1:4" x14ac:dyDescent="0.2">
      <c r="A132" s="71" t="s">
        <v>11</v>
      </c>
      <c r="B132" s="71" t="s">
        <v>10</v>
      </c>
      <c r="C132" s="71" t="s">
        <v>35</v>
      </c>
      <c r="D132" s="71" t="s">
        <v>34</v>
      </c>
    </row>
    <row r="133" spans="1:4" x14ac:dyDescent="0.2">
      <c r="A133" s="71" t="s">
        <v>11</v>
      </c>
      <c r="B133" s="71" t="s">
        <v>10</v>
      </c>
      <c r="C133" s="71" t="s">
        <v>411</v>
      </c>
      <c r="D133" s="71" t="s">
        <v>412</v>
      </c>
    </row>
    <row r="134" spans="1:4" x14ac:dyDescent="0.2">
      <c r="A134" s="71" t="s">
        <v>11</v>
      </c>
      <c r="B134" s="71" t="s">
        <v>10</v>
      </c>
      <c r="C134" s="71" t="s">
        <v>37</v>
      </c>
      <c r="D134" s="71" t="s">
        <v>36</v>
      </c>
    </row>
    <row r="135" spans="1:4" x14ac:dyDescent="0.2">
      <c r="A135" s="71" t="s">
        <v>11</v>
      </c>
      <c r="B135" s="71" t="s">
        <v>10</v>
      </c>
      <c r="C135" s="71" t="s">
        <v>45</v>
      </c>
      <c r="D135" s="71" t="s">
        <v>44</v>
      </c>
    </row>
    <row r="136" spans="1:4" x14ac:dyDescent="0.2">
      <c r="A136" s="71" t="s">
        <v>11</v>
      </c>
      <c r="B136" s="71" t="s">
        <v>10</v>
      </c>
      <c r="C136" s="71" t="s">
        <v>413</v>
      </c>
      <c r="D136" s="71" t="s">
        <v>414</v>
      </c>
    </row>
    <row r="137" spans="1:4" x14ac:dyDescent="0.2">
      <c r="A137" s="71" t="s">
        <v>11</v>
      </c>
      <c r="B137" s="71" t="s">
        <v>10</v>
      </c>
      <c r="C137" s="71" t="s">
        <v>47</v>
      </c>
      <c r="D137" s="71" t="s">
        <v>46</v>
      </c>
    </row>
    <row r="138" spans="1:4" x14ac:dyDescent="0.2">
      <c r="A138" s="71" t="s">
        <v>11</v>
      </c>
      <c r="B138" s="71" t="s">
        <v>10</v>
      </c>
      <c r="C138" s="71" t="s">
        <v>49</v>
      </c>
      <c r="D138" s="71" t="s">
        <v>48</v>
      </c>
    </row>
    <row r="139" spans="1:4" x14ac:dyDescent="0.2">
      <c r="A139" s="71" t="s">
        <v>11</v>
      </c>
      <c r="B139" s="71" t="s">
        <v>10</v>
      </c>
      <c r="C139" s="71" t="s">
        <v>55</v>
      </c>
      <c r="D139" s="71" t="s">
        <v>54</v>
      </c>
    </row>
    <row r="140" spans="1:4" ht="13.5" thickBot="1" x14ac:dyDescent="0.25">
      <c r="A140" s="72" t="s">
        <v>11</v>
      </c>
      <c r="B140" s="72" t="s">
        <v>69</v>
      </c>
      <c r="C140" s="72" t="s">
        <v>149</v>
      </c>
      <c r="D140" s="72" t="s">
        <v>148</v>
      </c>
    </row>
    <row r="141" spans="1:4" x14ac:dyDescent="0.2">
      <c r="A141" s="70" t="s">
        <v>7</v>
      </c>
      <c r="B141" s="70" t="s">
        <v>6</v>
      </c>
      <c r="C141" s="70" t="s">
        <v>5</v>
      </c>
      <c r="D141" s="70" t="s">
        <v>4</v>
      </c>
    </row>
    <row r="142" spans="1:4" x14ac:dyDescent="0.2">
      <c r="A142" s="71" t="s">
        <v>7</v>
      </c>
      <c r="B142" s="71" t="s">
        <v>10</v>
      </c>
      <c r="C142" s="71" t="s">
        <v>41</v>
      </c>
      <c r="D142" s="71" t="s">
        <v>40</v>
      </c>
    </row>
    <row r="143" spans="1:4" x14ac:dyDescent="0.2">
      <c r="A143" s="71" t="s">
        <v>7</v>
      </c>
      <c r="B143" s="71" t="s">
        <v>52</v>
      </c>
      <c r="C143" s="71" t="s">
        <v>403</v>
      </c>
      <c r="D143" s="71" t="s">
        <v>404</v>
      </c>
    </row>
    <row r="144" spans="1:4" x14ac:dyDescent="0.2">
      <c r="A144" s="71" t="s">
        <v>7</v>
      </c>
      <c r="B144" s="71" t="s">
        <v>60</v>
      </c>
      <c r="C144" s="71" t="s">
        <v>415</v>
      </c>
      <c r="D144" s="71" t="s">
        <v>416</v>
      </c>
    </row>
    <row r="145" spans="1:4" x14ac:dyDescent="0.2">
      <c r="A145" s="71" t="s">
        <v>7</v>
      </c>
      <c r="B145" s="71" t="s">
        <v>69</v>
      </c>
      <c r="C145" s="71" t="s">
        <v>68</v>
      </c>
      <c r="D145" s="71" t="s">
        <v>67</v>
      </c>
    </row>
    <row r="146" spans="1:4" x14ac:dyDescent="0.2">
      <c r="A146" s="71" t="s">
        <v>7</v>
      </c>
      <c r="B146" s="71" t="s">
        <v>69</v>
      </c>
      <c r="C146" s="71" t="s">
        <v>71</v>
      </c>
      <c r="D146" s="71" t="s">
        <v>70</v>
      </c>
    </row>
    <row r="147" spans="1:4" x14ac:dyDescent="0.2">
      <c r="A147" s="71" t="s">
        <v>7</v>
      </c>
      <c r="B147" s="71" t="s">
        <v>69</v>
      </c>
      <c r="C147" s="71" t="s">
        <v>87</v>
      </c>
      <c r="D147" s="71" t="s">
        <v>86</v>
      </c>
    </row>
    <row r="148" spans="1:4" x14ac:dyDescent="0.2">
      <c r="A148" s="71" t="s">
        <v>7</v>
      </c>
      <c r="B148" s="71" t="s">
        <v>69</v>
      </c>
      <c r="C148" s="71" t="s">
        <v>401</v>
      </c>
      <c r="D148" s="71" t="s">
        <v>402</v>
      </c>
    </row>
    <row r="149" spans="1:4" x14ac:dyDescent="0.2">
      <c r="A149" s="71" t="s">
        <v>7</v>
      </c>
      <c r="B149" s="71" t="s">
        <v>69</v>
      </c>
      <c r="C149" s="71" t="s">
        <v>97</v>
      </c>
      <c r="D149" s="71" t="s">
        <v>96</v>
      </c>
    </row>
    <row r="150" spans="1:4" x14ac:dyDescent="0.2">
      <c r="A150" s="71" t="s">
        <v>7</v>
      </c>
      <c r="B150" s="71" t="s">
        <v>69</v>
      </c>
      <c r="C150" s="71" t="s">
        <v>122</v>
      </c>
      <c r="D150" s="71" t="s">
        <v>121</v>
      </c>
    </row>
    <row r="151" spans="1:4" x14ac:dyDescent="0.2">
      <c r="A151" s="71" t="s">
        <v>7</v>
      </c>
      <c r="B151" s="71" t="s">
        <v>69</v>
      </c>
      <c r="C151" s="71" t="s">
        <v>134</v>
      </c>
      <c r="D151" s="71" t="s">
        <v>133</v>
      </c>
    </row>
    <row r="152" spans="1:4" x14ac:dyDescent="0.2">
      <c r="A152" s="71" t="s">
        <v>7</v>
      </c>
      <c r="B152" s="71" t="s">
        <v>69</v>
      </c>
      <c r="C152" s="71" t="s">
        <v>140</v>
      </c>
      <c r="D152" s="71" t="s">
        <v>139</v>
      </c>
    </row>
    <row r="153" spans="1:4" x14ac:dyDescent="0.2">
      <c r="A153" s="71" t="s">
        <v>7</v>
      </c>
      <c r="B153" s="71" t="s">
        <v>69</v>
      </c>
      <c r="C153" s="71" t="s">
        <v>146</v>
      </c>
      <c r="D153" s="71" t="s">
        <v>145</v>
      </c>
    </row>
    <row r="154" spans="1:4" x14ac:dyDescent="0.2">
      <c r="A154" s="71" t="s">
        <v>7</v>
      </c>
      <c r="B154" s="71" t="s">
        <v>69</v>
      </c>
      <c r="C154" s="71" t="s">
        <v>172</v>
      </c>
      <c r="D154" s="71" t="s">
        <v>171</v>
      </c>
    </row>
    <row r="155" spans="1:4" ht="13.5" thickBot="1" x14ac:dyDescent="0.25">
      <c r="A155" s="72" t="s">
        <v>7</v>
      </c>
      <c r="B155" s="72" t="s">
        <v>69</v>
      </c>
      <c r="C155" s="72" t="s">
        <v>180</v>
      </c>
      <c r="D155" s="72" t="s">
        <v>179</v>
      </c>
    </row>
    <row r="156" spans="1:4" x14ac:dyDescent="0.2">
      <c r="A156" s="70" t="s">
        <v>99</v>
      </c>
      <c r="B156" s="70" t="s">
        <v>10</v>
      </c>
      <c r="C156" s="70" t="s">
        <v>55</v>
      </c>
      <c r="D156" s="70" t="s">
        <v>54</v>
      </c>
    </row>
    <row r="157" spans="1:4" x14ac:dyDescent="0.2">
      <c r="A157" s="71" t="s">
        <v>99</v>
      </c>
      <c r="B157" s="71" t="s">
        <v>69</v>
      </c>
      <c r="C157" s="71" t="s">
        <v>140</v>
      </c>
      <c r="D157" s="71" t="s">
        <v>139</v>
      </c>
    </row>
    <row r="158" spans="1:4" ht="13.5" thickBot="1" x14ac:dyDescent="0.25">
      <c r="A158" s="72" t="s">
        <v>99</v>
      </c>
      <c r="B158" s="72" t="s">
        <v>6</v>
      </c>
      <c r="C158" s="72" t="s">
        <v>417</v>
      </c>
      <c r="D158" s="72" t="s">
        <v>418</v>
      </c>
    </row>
    <row r="159" spans="1:4" x14ac:dyDescent="0.2">
      <c r="A159" s="70" t="s">
        <v>81</v>
      </c>
      <c r="B159" s="70" t="s">
        <v>10</v>
      </c>
      <c r="C159" s="70" t="s">
        <v>419</v>
      </c>
      <c r="D159" s="70" t="s">
        <v>420</v>
      </c>
    </row>
    <row r="160" spans="1:4" x14ac:dyDescent="0.2">
      <c r="A160" s="71" t="s">
        <v>81</v>
      </c>
      <c r="B160" s="71" t="s">
        <v>10</v>
      </c>
      <c r="C160" s="71" t="s">
        <v>24</v>
      </c>
      <c r="D160" s="71" t="s">
        <v>23</v>
      </c>
    </row>
    <row r="161" spans="1:4" x14ac:dyDescent="0.2">
      <c r="A161" s="71" t="s">
        <v>81</v>
      </c>
      <c r="B161" s="71" t="s">
        <v>69</v>
      </c>
      <c r="C161" s="71" t="s">
        <v>80</v>
      </c>
      <c r="D161" s="71" t="s">
        <v>79</v>
      </c>
    </row>
    <row r="162" spans="1:4" x14ac:dyDescent="0.2">
      <c r="A162" s="71" t="s">
        <v>81</v>
      </c>
      <c r="B162" s="71" t="s">
        <v>69</v>
      </c>
      <c r="C162" s="71" t="s">
        <v>122</v>
      </c>
      <c r="D162" s="71" t="s">
        <v>121</v>
      </c>
    </row>
    <row r="163" spans="1:4" ht="13.5" thickBot="1" x14ac:dyDescent="0.25">
      <c r="A163" s="72" t="s">
        <v>81</v>
      </c>
      <c r="B163" s="72" t="s">
        <v>69</v>
      </c>
      <c r="C163" s="72" t="s">
        <v>146</v>
      </c>
      <c r="D163" s="72" t="s">
        <v>145</v>
      </c>
    </row>
    <row r="164" spans="1:4" x14ac:dyDescent="0.2">
      <c r="A164" s="70" t="s">
        <v>421</v>
      </c>
      <c r="B164" s="70" t="s">
        <v>69</v>
      </c>
      <c r="C164" s="70" t="s">
        <v>384</v>
      </c>
      <c r="D164" s="70" t="s">
        <v>138</v>
      </c>
    </row>
    <row r="165" spans="1:4" x14ac:dyDescent="0.2">
      <c r="A165" s="71" t="s">
        <v>64</v>
      </c>
      <c r="B165" s="71" t="s">
        <v>52</v>
      </c>
      <c r="C165" s="71" t="s">
        <v>63</v>
      </c>
      <c r="D165" s="71" t="s">
        <v>62</v>
      </c>
    </row>
    <row r="166" spans="1:4" x14ac:dyDescent="0.2">
      <c r="A166" s="71" t="s">
        <v>64</v>
      </c>
      <c r="B166" s="71" t="s">
        <v>69</v>
      </c>
      <c r="C166" s="71" t="s">
        <v>384</v>
      </c>
      <c r="D166" s="71" t="s">
        <v>138</v>
      </c>
    </row>
    <row r="167" spans="1:4" x14ac:dyDescent="0.2">
      <c r="A167" s="71" t="s">
        <v>64</v>
      </c>
      <c r="B167" s="71" t="s">
        <v>69</v>
      </c>
      <c r="C167" s="71" t="s">
        <v>140</v>
      </c>
      <c r="D167" s="71" t="s">
        <v>139</v>
      </c>
    </row>
    <row r="168" spans="1:4" x14ac:dyDescent="0.2">
      <c r="A168" s="71" t="s">
        <v>64</v>
      </c>
      <c r="B168" s="71" t="s">
        <v>125</v>
      </c>
      <c r="C168" s="71" t="s">
        <v>142</v>
      </c>
      <c r="D168" s="71" t="s">
        <v>141</v>
      </c>
    </row>
    <row r="169" spans="1:4" x14ac:dyDescent="0.2">
      <c r="A169" s="71" t="s">
        <v>64</v>
      </c>
      <c r="B169" s="71" t="s">
        <v>69</v>
      </c>
      <c r="C169" s="71" t="s">
        <v>144</v>
      </c>
      <c r="D169" s="71" t="s">
        <v>143</v>
      </c>
    </row>
    <row r="170" spans="1:4" x14ac:dyDescent="0.2">
      <c r="A170" s="71" t="s">
        <v>64</v>
      </c>
      <c r="B170" s="71" t="s">
        <v>69</v>
      </c>
      <c r="C170" s="71" t="s">
        <v>169</v>
      </c>
      <c r="D170" s="71" t="s">
        <v>168</v>
      </c>
    </row>
    <row r="171" spans="1:4" ht="13.5" thickBot="1" x14ac:dyDescent="0.25">
      <c r="A171" s="72" t="s">
        <v>64</v>
      </c>
      <c r="B171" s="72" t="s">
        <v>69</v>
      </c>
      <c r="C171" s="72" t="s">
        <v>172</v>
      </c>
      <c r="D171" s="72" t="s">
        <v>171</v>
      </c>
    </row>
    <row r="172" spans="1:4" ht="13.5" thickBot="1" x14ac:dyDescent="0.25">
      <c r="A172" s="72" t="s">
        <v>101</v>
      </c>
      <c r="B172" s="72" t="s">
        <v>60</v>
      </c>
      <c r="C172" s="72" t="s">
        <v>385</v>
      </c>
      <c r="D172" s="72" t="s">
        <v>386</v>
      </c>
    </row>
    <row r="173" spans="1:4" x14ac:dyDescent="0.2">
      <c r="A173" s="70" t="s">
        <v>187</v>
      </c>
      <c r="B173" s="70" t="s">
        <v>60</v>
      </c>
      <c r="C173" s="70" t="s">
        <v>385</v>
      </c>
      <c r="D173" s="70" t="s">
        <v>386</v>
      </c>
    </row>
    <row r="174" spans="1:4" ht="13.5" thickBot="1" x14ac:dyDescent="0.25">
      <c r="A174" s="72" t="s">
        <v>187</v>
      </c>
      <c r="B174" s="72" t="s">
        <v>60</v>
      </c>
      <c r="C174" s="72" t="s">
        <v>422</v>
      </c>
      <c r="D174" s="72" t="s">
        <v>423</v>
      </c>
    </row>
    <row r="175" spans="1:4" ht="13.5" thickBot="1" x14ac:dyDescent="0.25">
      <c r="A175" s="72" t="s">
        <v>98</v>
      </c>
      <c r="B175" s="72" t="s">
        <v>69</v>
      </c>
      <c r="C175" s="72" t="s">
        <v>97</v>
      </c>
      <c r="D175" s="72" t="s">
        <v>96</v>
      </c>
    </row>
    <row r="176" spans="1:4" ht="13.5" thickBot="1" x14ac:dyDescent="0.25">
      <c r="A176" s="72" t="s">
        <v>424</v>
      </c>
      <c r="B176" s="72" t="s">
        <v>69</v>
      </c>
      <c r="C176" s="72" t="s">
        <v>388</v>
      </c>
      <c r="D176" s="72" t="s">
        <v>389</v>
      </c>
    </row>
    <row r="177" spans="1:4" x14ac:dyDescent="0.2">
      <c r="A177" s="70" t="s">
        <v>78</v>
      </c>
      <c r="B177" s="70" t="s">
        <v>69</v>
      </c>
      <c r="C177" s="70" t="s">
        <v>75</v>
      </c>
      <c r="D177" s="70" t="s">
        <v>74</v>
      </c>
    </row>
    <row r="178" spans="1:4" x14ac:dyDescent="0.2">
      <c r="A178" s="71" t="s">
        <v>78</v>
      </c>
      <c r="B178" s="71" t="s">
        <v>69</v>
      </c>
      <c r="C178" s="71" t="s">
        <v>184</v>
      </c>
      <c r="D178" s="71" t="s">
        <v>183</v>
      </c>
    </row>
    <row r="179" spans="1:4" x14ac:dyDescent="0.2">
      <c r="A179" s="71" t="s">
        <v>78</v>
      </c>
      <c r="B179" s="71" t="s">
        <v>192</v>
      </c>
      <c r="C179" s="71" t="s">
        <v>191</v>
      </c>
      <c r="D179" s="71" t="s">
        <v>190</v>
      </c>
    </row>
    <row r="180" spans="1:4" x14ac:dyDescent="0.2">
      <c r="A180" s="71" t="s">
        <v>78</v>
      </c>
      <c r="B180" s="71" t="s">
        <v>192</v>
      </c>
      <c r="C180" s="71" t="s">
        <v>194</v>
      </c>
      <c r="D180" s="71" t="s">
        <v>193</v>
      </c>
    </row>
    <row r="181" spans="1:4" ht="13.5" thickBot="1" x14ac:dyDescent="0.25">
      <c r="A181" s="72" t="s">
        <v>425</v>
      </c>
      <c r="B181" s="72" t="s">
        <v>69</v>
      </c>
      <c r="C181" s="72" t="s">
        <v>75</v>
      </c>
      <c r="D181" s="72" t="s">
        <v>74</v>
      </c>
    </row>
    <row r="182" spans="1:4" ht="13.5" thickBot="1" x14ac:dyDescent="0.25">
      <c r="A182" s="72" t="s">
        <v>215</v>
      </c>
      <c r="B182" s="72" t="s">
        <v>137</v>
      </c>
      <c r="C182" s="72" t="s">
        <v>213</v>
      </c>
      <c r="D182" s="72" t="s">
        <v>212</v>
      </c>
    </row>
    <row r="183" spans="1:4" ht="13.5" thickBot="1" x14ac:dyDescent="0.25">
      <c r="A183" s="72" t="s">
        <v>426</v>
      </c>
      <c r="B183" s="72" t="s">
        <v>69</v>
      </c>
      <c r="C183" s="72" t="s">
        <v>114</v>
      </c>
      <c r="D183" s="72" t="s">
        <v>113</v>
      </c>
    </row>
    <row r="184" spans="1:4" ht="13.5" thickBot="1" x14ac:dyDescent="0.25">
      <c r="A184" s="72" t="s">
        <v>275</v>
      </c>
      <c r="B184" s="72" t="s">
        <v>137</v>
      </c>
      <c r="C184" s="72" t="s">
        <v>272</v>
      </c>
      <c r="D184" s="72" t="s">
        <v>271</v>
      </c>
    </row>
    <row r="185" spans="1:4" ht="13.5" thickBot="1" x14ac:dyDescent="0.25">
      <c r="A185" s="72" t="s">
        <v>273</v>
      </c>
      <c r="B185" s="72" t="s">
        <v>137</v>
      </c>
      <c r="C185" s="72" t="s">
        <v>272</v>
      </c>
      <c r="D185" s="72" t="s">
        <v>271</v>
      </c>
    </row>
    <row r="186" spans="1:4" x14ac:dyDescent="0.2">
      <c r="A186" s="70" t="s">
        <v>232</v>
      </c>
      <c r="B186" s="70" t="s">
        <v>197</v>
      </c>
      <c r="C186" s="70" t="s">
        <v>396</v>
      </c>
      <c r="D186" s="70" t="s">
        <v>231</v>
      </c>
    </row>
    <row r="187" spans="1:4" x14ac:dyDescent="0.2">
      <c r="A187" s="71" t="s">
        <v>232</v>
      </c>
      <c r="B187" s="71" t="s">
        <v>197</v>
      </c>
      <c r="C187" s="71" t="s">
        <v>254</v>
      </c>
      <c r="D187" s="71" t="s">
        <v>253</v>
      </c>
    </row>
    <row r="188" spans="1:4" x14ac:dyDescent="0.2">
      <c r="A188" s="71" t="s">
        <v>232</v>
      </c>
      <c r="B188" s="71" t="s">
        <v>218</v>
      </c>
      <c r="C188" s="71" t="s">
        <v>283</v>
      </c>
      <c r="D188" s="71" t="s">
        <v>282</v>
      </c>
    </row>
    <row r="189" spans="1:4" x14ac:dyDescent="0.2">
      <c r="A189" s="71" t="s">
        <v>232</v>
      </c>
      <c r="B189" s="71" t="s">
        <v>197</v>
      </c>
      <c r="C189" s="71" t="s">
        <v>285</v>
      </c>
      <c r="D189" s="71" t="s">
        <v>284</v>
      </c>
    </row>
    <row r="190" spans="1:4" x14ac:dyDescent="0.2">
      <c r="A190" s="71" t="s">
        <v>232</v>
      </c>
      <c r="B190" s="71" t="s">
        <v>197</v>
      </c>
      <c r="C190" s="71" t="s">
        <v>287</v>
      </c>
      <c r="D190" s="71" t="s">
        <v>286</v>
      </c>
    </row>
    <row r="191" spans="1:4" ht="13.5" thickBot="1" x14ac:dyDescent="0.25">
      <c r="A191" s="72" t="s">
        <v>232</v>
      </c>
      <c r="B191" s="72" t="s">
        <v>197</v>
      </c>
      <c r="C191" s="72" t="s">
        <v>376</v>
      </c>
      <c r="D191" s="72" t="s">
        <v>292</v>
      </c>
    </row>
    <row r="192" spans="1:4" x14ac:dyDescent="0.2">
      <c r="A192" s="70" t="s">
        <v>427</v>
      </c>
      <c r="B192" s="70" t="s">
        <v>69</v>
      </c>
      <c r="C192" s="70" t="s">
        <v>129</v>
      </c>
      <c r="D192" s="70" t="s">
        <v>128</v>
      </c>
    </row>
    <row r="193" spans="1:4" ht="13.5" thickBot="1" x14ac:dyDescent="0.25">
      <c r="A193" s="72" t="s">
        <v>427</v>
      </c>
      <c r="B193" s="72" t="s">
        <v>69</v>
      </c>
      <c r="C193" s="72" t="s">
        <v>384</v>
      </c>
      <c r="D193" s="72" t="s">
        <v>138</v>
      </c>
    </row>
    <row r="194" spans="1:4" ht="13.5" thickBot="1" x14ac:dyDescent="0.25">
      <c r="A194" s="72" t="s">
        <v>131</v>
      </c>
      <c r="B194" s="72" t="s">
        <v>69</v>
      </c>
      <c r="C194" s="72" t="s">
        <v>374</v>
      </c>
      <c r="D194" s="72" t="s">
        <v>375</v>
      </c>
    </row>
    <row r="195" spans="1:4" ht="13.5" thickBot="1" x14ac:dyDescent="0.25">
      <c r="A195" s="72" t="s">
        <v>428</v>
      </c>
      <c r="B195" s="72" t="s">
        <v>197</v>
      </c>
      <c r="C195" s="72" t="s">
        <v>280</v>
      </c>
      <c r="D195" s="72" t="s">
        <v>279</v>
      </c>
    </row>
    <row r="196" spans="1:4" ht="13.5" thickBot="1" x14ac:dyDescent="0.25">
      <c r="A196" s="72" t="s">
        <v>281</v>
      </c>
      <c r="B196" s="72" t="s">
        <v>197</v>
      </c>
      <c r="C196" s="72" t="s">
        <v>280</v>
      </c>
      <c r="D196" s="72" t="s">
        <v>279</v>
      </c>
    </row>
    <row r="197" spans="1:4" ht="13.5" thickBot="1" x14ac:dyDescent="0.25">
      <c r="A197" s="72" t="s">
        <v>429</v>
      </c>
      <c r="B197" s="72" t="s">
        <v>125</v>
      </c>
      <c r="C197" s="72" t="s">
        <v>124</v>
      </c>
      <c r="D197" s="72" t="s">
        <v>123</v>
      </c>
    </row>
    <row r="198" spans="1:4" ht="13.5" thickBot="1" x14ac:dyDescent="0.25">
      <c r="A198" s="72" t="s">
        <v>90</v>
      </c>
      <c r="B198" s="72" t="s">
        <v>69</v>
      </c>
      <c r="C198" s="72" t="s">
        <v>182</v>
      </c>
      <c r="D198" s="72" t="s">
        <v>181</v>
      </c>
    </row>
    <row r="199" spans="1:4" x14ac:dyDescent="0.2">
      <c r="A199" s="70" t="s">
        <v>117</v>
      </c>
      <c r="B199" s="70" t="s">
        <v>69</v>
      </c>
      <c r="C199" s="70" t="s">
        <v>114</v>
      </c>
      <c r="D199" s="70" t="s">
        <v>113</v>
      </c>
    </row>
    <row r="200" spans="1:4" ht="13.5" thickBot="1" x14ac:dyDescent="0.25">
      <c r="A200" s="72" t="s">
        <v>117</v>
      </c>
      <c r="B200" s="72" t="s">
        <v>137</v>
      </c>
      <c r="C200" s="72" t="s">
        <v>213</v>
      </c>
      <c r="D200" s="72" t="s">
        <v>212</v>
      </c>
    </row>
    <row r="201" spans="1:4" ht="13.5" thickBot="1" x14ac:dyDescent="0.25">
      <c r="A201" s="72" t="s">
        <v>214</v>
      </c>
      <c r="B201" s="72" t="s">
        <v>137</v>
      </c>
      <c r="C201" s="72" t="s">
        <v>244</v>
      </c>
      <c r="D201" s="72" t="s">
        <v>243</v>
      </c>
    </row>
    <row r="202" spans="1:4" x14ac:dyDescent="0.2">
      <c r="A202" s="70" t="s">
        <v>116</v>
      </c>
      <c r="B202" s="70" t="s">
        <v>125</v>
      </c>
      <c r="C202" s="70" t="s">
        <v>124</v>
      </c>
      <c r="D202" s="70" t="s">
        <v>123</v>
      </c>
    </row>
    <row r="203" spans="1:4" ht="13.5" thickBot="1" x14ac:dyDescent="0.25">
      <c r="A203" s="72" t="s">
        <v>116</v>
      </c>
      <c r="B203" s="72" t="s">
        <v>137</v>
      </c>
      <c r="C203" s="72" t="s">
        <v>136</v>
      </c>
      <c r="D203" s="72" t="s">
        <v>135</v>
      </c>
    </row>
    <row r="204" spans="1:4" x14ac:dyDescent="0.2">
      <c r="A204" s="70" t="s">
        <v>61</v>
      </c>
      <c r="B204" s="70" t="s">
        <v>60</v>
      </c>
      <c r="C204" s="70" t="s">
        <v>59</v>
      </c>
      <c r="D204" s="70" t="s">
        <v>58</v>
      </c>
    </row>
    <row r="205" spans="1:4" ht="13.5" thickBot="1" x14ac:dyDescent="0.25">
      <c r="A205" s="72" t="s">
        <v>61</v>
      </c>
      <c r="B205" s="72" t="s">
        <v>69</v>
      </c>
      <c r="C205" s="72" t="s">
        <v>114</v>
      </c>
      <c r="D205" s="72" t="s">
        <v>113</v>
      </c>
    </row>
    <row r="206" spans="1:4" x14ac:dyDescent="0.2">
      <c r="A206" s="70" t="s">
        <v>19</v>
      </c>
      <c r="B206" s="70" t="s">
        <v>10</v>
      </c>
      <c r="C206" s="70" t="s">
        <v>18</v>
      </c>
      <c r="D206" s="70" t="s">
        <v>17</v>
      </c>
    </row>
    <row r="207" spans="1:4" x14ac:dyDescent="0.2">
      <c r="A207" s="71" t="s">
        <v>95</v>
      </c>
      <c r="B207" s="71" t="s">
        <v>69</v>
      </c>
      <c r="C207" s="71" t="s">
        <v>94</v>
      </c>
      <c r="D207" s="71" t="s">
        <v>93</v>
      </c>
    </row>
    <row r="208" spans="1:4" ht="13.5" thickBot="1" x14ac:dyDescent="0.25">
      <c r="A208" s="72" t="s">
        <v>95</v>
      </c>
      <c r="B208" s="72" t="s">
        <v>69</v>
      </c>
      <c r="C208" s="72" t="s">
        <v>374</v>
      </c>
      <c r="D208" s="72" t="s">
        <v>375</v>
      </c>
    </row>
    <row r="209" spans="1:4" x14ac:dyDescent="0.2">
      <c r="A209" s="70" t="s">
        <v>189</v>
      </c>
      <c r="B209" s="70" t="s">
        <v>69</v>
      </c>
      <c r="C209" s="70" t="s">
        <v>134</v>
      </c>
      <c r="D209" s="70" t="s">
        <v>133</v>
      </c>
    </row>
    <row r="210" spans="1:4" ht="13.5" thickBot="1" x14ac:dyDescent="0.25">
      <c r="A210" s="72" t="s">
        <v>189</v>
      </c>
      <c r="B210" s="72" t="s">
        <v>69</v>
      </c>
      <c r="C210" s="72" t="s">
        <v>159</v>
      </c>
      <c r="D210" s="72" t="s">
        <v>158</v>
      </c>
    </row>
    <row r="211" spans="1:4" x14ac:dyDescent="0.2">
      <c r="A211" s="70" t="s">
        <v>12</v>
      </c>
      <c r="B211" s="70" t="s">
        <v>10</v>
      </c>
      <c r="C211" s="70" t="s">
        <v>430</v>
      </c>
      <c r="D211" s="70" t="s">
        <v>431</v>
      </c>
    </row>
    <row r="212" spans="1:4" x14ac:dyDescent="0.2">
      <c r="A212" s="71" t="s">
        <v>12</v>
      </c>
      <c r="B212" s="71" t="s">
        <v>10</v>
      </c>
      <c r="C212" s="71" t="s">
        <v>39</v>
      </c>
      <c r="D212" s="71" t="s">
        <v>38</v>
      </c>
    </row>
    <row r="213" spans="1:4" x14ac:dyDescent="0.2">
      <c r="A213" s="71" t="s">
        <v>12</v>
      </c>
      <c r="B213" s="71" t="s">
        <v>10</v>
      </c>
      <c r="C213" s="71" t="s">
        <v>57</v>
      </c>
      <c r="D213" s="71" t="s">
        <v>56</v>
      </c>
    </row>
    <row r="214" spans="1:4" x14ac:dyDescent="0.2">
      <c r="A214" s="71" t="s">
        <v>12</v>
      </c>
      <c r="B214" s="71" t="s">
        <v>69</v>
      </c>
      <c r="C214" s="71" t="s">
        <v>432</v>
      </c>
      <c r="D214" s="71" t="s">
        <v>433</v>
      </c>
    </row>
    <row r="215" spans="1:4" ht="13.5" thickBot="1" x14ac:dyDescent="0.25">
      <c r="A215" s="72" t="s">
        <v>12</v>
      </c>
      <c r="B215" s="72" t="s">
        <v>69</v>
      </c>
      <c r="C215" s="72" t="s">
        <v>434</v>
      </c>
      <c r="D215" s="72" t="s">
        <v>435</v>
      </c>
    </row>
    <row r="216" spans="1:4" x14ac:dyDescent="0.2">
      <c r="A216" s="70" t="s">
        <v>33</v>
      </c>
      <c r="B216" s="70" t="s">
        <v>10</v>
      </c>
      <c r="C216" s="70" t="s">
        <v>27</v>
      </c>
      <c r="D216" s="70" t="s">
        <v>26</v>
      </c>
    </row>
    <row r="217" spans="1:4" x14ac:dyDescent="0.2">
      <c r="A217" s="71" t="s">
        <v>33</v>
      </c>
      <c r="B217" s="71" t="s">
        <v>69</v>
      </c>
      <c r="C217" s="71" t="s">
        <v>432</v>
      </c>
      <c r="D217" s="71" t="s">
        <v>433</v>
      </c>
    </row>
    <row r="218" spans="1:4" x14ac:dyDescent="0.2">
      <c r="A218" s="71" t="s">
        <v>33</v>
      </c>
      <c r="B218" s="71" t="s">
        <v>69</v>
      </c>
      <c r="C218" s="71" t="s">
        <v>75</v>
      </c>
      <c r="D218" s="71" t="s">
        <v>74</v>
      </c>
    </row>
    <row r="219" spans="1:4" x14ac:dyDescent="0.2">
      <c r="A219" s="71" t="s">
        <v>33</v>
      </c>
      <c r="B219" s="71" t="s">
        <v>69</v>
      </c>
      <c r="C219" s="71" t="s">
        <v>80</v>
      </c>
      <c r="D219" s="71" t="s">
        <v>79</v>
      </c>
    </row>
    <row r="220" spans="1:4" x14ac:dyDescent="0.2">
      <c r="A220" s="71" t="s">
        <v>33</v>
      </c>
      <c r="B220" s="71" t="s">
        <v>69</v>
      </c>
      <c r="C220" s="71" t="s">
        <v>401</v>
      </c>
      <c r="D220" s="71" t="s">
        <v>402</v>
      </c>
    </row>
    <row r="221" spans="1:4" x14ac:dyDescent="0.2">
      <c r="A221" s="71" t="s">
        <v>33</v>
      </c>
      <c r="B221" s="71" t="s">
        <v>69</v>
      </c>
      <c r="C221" s="71" t="s">
        <v>89</v>
      </c>
      <c r="D221" s="71" t="s">
        <v>88</v>
      </c>
    </row>
    <row r="222" spans="1:4" x14ac:dyDescent="0.2">
      <c r="A222" s="71" t="s">
        <v>33</v>
      </c>
      <c r="B222" s="71" t="s">
        <v>69</v>
      </c>
      <c r="C222" s="71" t="s">
        <v>112</v>
      </c>
      <c r="D222" s="71" t="s">
        <v>111</v>
      </c>
    </row>
    <row r="223" spans="1:4" x14ac:dyDescent="0.2">
      <c r="A223" s="71" t="s">
        <v>33</v>
      </c>
      <c r="B223" s="71" t="s">
        <v>69</v>
      </c>
      <c r="C223" s="71" t="s">
        <v>159</v>
      </c>
      <c r="D223" s="71" t="s">
        <v>158</v>
      </c>
    </row>
    <row r="224" spans="1:4" x14ac:dyDescent="0.2">
      <c r="A224" s="71" t="s">
        <v>33</v>
      </c>
      <c r="B224" s="71" t="s">
        <v>69</v>
      </c>
      <c r="C224" s="71" t="s">
        <v>165</v>
      </c>
      <c r="D224" s="71" t="s">
        <v>164</v>
      </c>
    </row>
    <row r="225" spans="1:4" x14ac:dyDescent="0.2">
      <c r="A225" s="71" t="s">
        <v>33</v>
      </c>
      <c r="B225" s="71" t="s">
        <v>69</v>
      </c>
      <c r="C225" s="71" t="s">
        <v>169</v>
      </c>
      <c r="D225" s="71" t="s">
        <v>168</v>
      </c>
    </row>
    <row r="226" spans="1:4" x14ac:dyDescent="0.2">
      <c r="A226" s="71" t="s">
        <v>33</v>
      </c>
      <c r="B226" s="71" t="s">
        <v>69</v>
      </c>
      <c r="C226" s="71" t="s">
        <v>174</v>
      </c>
      <c r="D226" s="71" t="s">
        <v>173</v>
      </c>
    </row>
    <row r="227" spans="1:4" x14ac:dyDescent="0.2">
      <c r="A227" s="71" t="s">
        <v>33</v>
      </c>
      <c r="B227" s="71" t="s">
        <v>69</v>
      </c>
      <c r="C227" s="71" t="s">
        <v>180</v>
      </c>
      <c r="D227" s="71" t="s">
        <v>179</v>
      </c>
    </row>
    <row r="228" spans="1:4" x14ac:dyDescent="0.2">
      <c r="A228" s="71" t="s">
        <v>33</v>
      </c>
      <c r="B228" s="71" t="s">
        <v>69</v>
      </c>
      <c r="C228" s="71" t="s">
        <v>184</v>
      </c>
      <c r="D228" s="71" t="s">
        <v>183</v>
      </c>
    </row>
    <row r="229" spans="1:4" x14ac:dyDescent="0.2">
      <c r="A229" s="71" t="s">
        <v>33</v>
      </c>
      <c r="B229" s="71" t="s">
        <v>6</v>
      </c>
      <c r="C229" s="71" t="s">
        <v>417</v>
      </c>
      <c r="D229" s="71" t="s">
        <v>418</v>
      </c>
    </row>
    <row r="230" spans="1:4" ht="13.5" thickBot="1" x14ac:dyDescent="0.25">
      <c r="A230" s="72" t="s">
        <v>33</v>
      </c>
      <c r="B230" s="72" t="s">
        <v>60</v>
      </c>
      <c r="C230" s="72" t="s">
        <v>436</v>
      </c>
      <c r="D230" s="72" t="s">
        <v>437</v>
      </c>
    </row>
    <row r="231" spans="1:4" x14ac:dyDescent="0.2">
      <c r="A231" s="70" t="s">
        <v>76</v>
      </c>
      <c r="B231" s="70" t="s">
        <v>69</v>
      </c>
      <c r="C231" s="70" t="s">
        <v>75</v>
      </c>
      <c r="D231" s="70" t="s">
        <v>74</v>
      </c>
    </row>
    <row r="232" spans="1:4" x14ac:dyDescent="0.2">
      <c r="A232" s="71" t="s">
        <v>76</v>
      </c>
      <c r="B232" s="71" t="s">
        <v>69</v>
      </c>
      <c r="C232" s="71" t="s">
        <v>434</v>
      </c>
      <c r="D232" s="71" t="s">
        <v>435</v>
      </c>
    </row>
    <row r="233" spans="1:4" ht="13.5" thickBot="1" x14ac:dyDescent="0.25">
      <c r="A233" s="72" t="s">
        <v>76</v>
      </c>
      <c r="B233" s="72" t="s">
        <v>69</v>
      </c>
      <c r="C233" s="72" t="s">
        <v>159</v>
      </c>
      <c r="D233" s="72" t="s">
        <v>158</v>
      </c>
    </row>
    <row r="234" spans="1:4" x14ac:dyDescent="0.2">
      <c r="A234" s="70" t="s">
        <v>28</v>
      </c>
      <c r="B234" s="70" t="s">
        <v>10</v>
      </c>
      <c r="C234" s="70" t="s">
        <v>32</v>
      </c>
      <c r="D234" s="70" t="s">
        <v>31</v>
      </c>
    </row>
    <row r="235" spans="1:4" x14ac:dyDescent="0.2">
      <c r="A235" s="71" t="s">
        <v>28</v>
      </c>
      <c r="B235" s="71" t="s">
        <v>60</v>
      </c>
      <c r="C235" s="71" t="s">
        <v>385</v>
      </c>
      <c r="D235" s="71" t="s">
        <v>386</v>
      </c>
    </row>
    <row r="236" spans="1:4" x14ac:dyDescent="0.2">
      <c r="A236" s="71" t="s">
        <v>28</v>
      </c>
      <c r="B236" s="71" t="s">
        <v>60</v>
      </c>
      <c r="C236" s="71" t="s">
        <v>415</v>
      </c>
      <c r="D236" s="71" t="s">
        <v>416</v>
      </c>
    </row>
    <row r="237" spans="1:4" x14ac:dyDescent="0.2">
      <c r="A237" s="71" t="s">
        <v>28</v>
      </c>
      <c r="B237" s="71" t="s">
        <v>60</v>
      </c>
      <c r="C237" s="71" t="s">
        <v>438</v>
      </c>
      <c r="D237" s="71" t="s">
        <v>439</v>
      </c>
    </row>
    <row r="238" spans="1:4" x14ac:dyDescent="0.2">
      <c r="A238" s="71" t="s">
        <v>28</v>
      </c>
      <c r="B238" s="71" t="s">
        <v>69</v>
      </c>
      <c r="C238" s="71" t="s">
        <v>432</v>
      </c>
      <c r="D238" s="71" t="s">
        <v>433</v>
      </c>
    </row>
    <row r="239" spans="1:4" x14ac:dyDescent="0.2">
      <c r="A239" s="71" t="s">
        <v>28</v>
      </c>
      <c r="B239" s="71" t="s">
        <v>69</v>
      </c>
      <c r="C239" s="71" t="s">
        <v>89</v>
      </c>
      <c r="D239" s="71" t="s">
        <v>88</v>
      </c>
    </row>
    <row r="240" spans="1:4" x14ac:dyDescent="0.2">
      <c r="A240" s="71" t="s">
        <v>28</v>
      </c>
      <c r="B240" s="71" t="s">
        <v>69</v>
      </c>
      <c r="C240" s="71" t="s">
        <v>97</v>
      </c>
      <c r="D240" s="71" t="s">
        <v>96</v>
      </c>
    </row>
    <row r="241" spans="1:4" x14ac:dyDescent="0.2">
      <c r="A241" s="71" t="s">
        <v>28</v>
      </c>
      <c r="B241" s="71" t="s">
        <v>69</v>
      </c>
      <c r="C241" s="71" t="s">
        <v>112</v>
      </c>
      <c r="D241" s="71" t="s">
        <v>111</v>
      </c>
    </row>
    <row r="242" spans="1:4" x14ac:dyDescent="0.2">
      <c r="A242" s="71" t="s">
        <v>28</v>
      </c>
      <c r="B242" s="71" t="s">
        <v>125</v>
      </c>
      <c r="C242" s="71" t="s">
        <v>157</v>
      </c>
      <c r="D242" s="71" t="s">
        <v>156</v>
      </c>
    </row>
    <row r="243" spans="1:4" x14ac:dyDescent="0.2">
      <c r="A243" s="71" t="s">
        <v>28</v>
      </c>
      <c r="B243" s="71" t="s">
        <v>69</v>
      </c>
      <c r="C243" s="71" t="s">
        <v>159</v>
      </c>
      <c r="D243" s="71" t="s">
        <v>158</v>
      </c>
    </row>
    <row r="244" spans="1:4" x14ac:dyDescent="0.2">
      <c r="A244" s="71" t="s">
        <v>28</v>
      </c>
      <c r="B244" s="71" t="s">
        <v>69</v>
      </c>
      <c r="C244" s="71" t="s">
        <v>165</v>
      </c>
      <c r="D244" s="71" t="s">
        <v>164</v>
      </c>
    </row>
    <row r="245" spans="1:4" x14ac:dyDescent="0.2">
      <c r="A245" s="71" t="s">
        <v>28</v>
      </c>
      <c r="B245" s="71" t="s">
        <v>69</v>
      </c>
      <c r="C245" s="71" t="s">
        <v>169</v>
      </c>
      <c r="D245" s="71" t="s">
        <v>168</v>
      </c>
    </row>
    <row r="246" spans="1:4" ht="13.5" thickBot="1" x14ac:dyDescent="0.25">
      <c r="A246" s="72" t="s">
        <v>28</v>
      </c>
      <c r="B246" s="72" t="s">
        <v>60</v>
      </c>
      <c r="C246" s="72" t="s">
        <v>436</v>
      </c>
      <c r="D246" s="72" t="s">
        <v>437</v>
      </c>
    </row>
    <row r="247" spans="1:4" ht="13.5" thickBot="1" x14ac:dyDescent="0.25">
      <c r="A247" s="72" t="s">
        <v>440</v>
      </c>
      <c r="B247" s="72" t="s">
        <v>10</v>
      </c>
      <c r="C247" s="72" t="s">
        <v>377</v>
      </c>
      <c r="D247" s="72" t="s">
        <v>378</v>
      </c>
    </row>
    <row r="248" spans="1:4" ht="13.5" thickBot="1" x14ac:dyDescent="0.25">
      <c r="A248" s="72" t="s">
        <v>441</v>
      </c>
      <c r="B248" s="72" t="s">
        <v>137</v>
      </c>
      <c r="C248" s="72" t="s">
        <v>136</v>
      </c>
      <c r="D248" s="72" t="s">
        <v>135</v>
      </c>
    </row>
    <row r="249" spans="1:4" ht="13.5" thickBot="1" x14ac:dyDescent="0.25">
      <c r="A249" s="72" t="s">
        <v>188</v>
      </c>
      <c r="B249" s="72" t="s">
        <v>69</v>
      </c>
      <c r="C249" s="72" t="s">
        <v>114</v>
      </c>
      <c r="D249" s="72" t="s">
        <v>113</v>
      </c>
    </row>
    <row r="250" spans="1:4" ht="13.5" thickBot="1" x14ac:dyDescent="0.25">
      <c r="A250" s="72" t="s">
        <v>115</v>
      </c>
      <c r="B250" s="72" t="s">
        <v>69</v>
      </c>
      <c r="C250" s="72" t="s">
        <v>151</v>
      </c>
      <c r="D250" s="72" t="s">
        <v>150</v>
      </c>
    </row>
    <row r="251" spans="1:4" ht="13.5" thickBot="1" x14ac:dyDescent="0.25">
      <c r="A251" s="72" t="s">
        <v>152</v>
      </c>
      <c r="B251" s="72" t="s">
        <v>69</v>
      </c>
      <c r="C251" s="72" t="s">
        <v>151</v>
      </c>
      <c r="D251" s="72" t="s">
        <v>150</v>
      </c>
    </row>
    <row r="252" spans="1:4" ht="13.5" thickBot="1" x14ac:dyDescent="0.25">
      <c r="A252" s="72" t="s">
        <v>442</v>
      </c>
      <c r="B252" s="72" t="s">
        <v>125</v>
      </c>
      <c r="C252" s="72" t="s">
        <v>157</v>
      </c>
      <c r="D252" s="72" t="s">
        <v>156</v>
      </c>
    </row>
    <row r="253" spans="1:4" x14ac:dyDescent="0.2">
      <c r="A253" s="70" t="s">
        <v>16</v>
      </c>
      <c r="B253" s="70" t="s">
        <v>10</v>
      </c>
      <c r="C253" s="70" t="s">
        <v>18</v>
      </c>
      <c r="D253" s="70" t="s">
        <v>17</v>
      </c>
    </row>
    <row r="254" spans="1:4" ht="13.5" thickBot="1" x14ac:dyDescent="0.25">
      <c r="A254" s="72" t="s">
        <v>16</v>
      </c>
      <c r="B254" s="72" t="s">
        <v>10</v>
      </c>
      <c r="C254" s="72" t="s">
        <v>30</v>
      </c>
      <c r="D254" s="72" t="s">
        <v>29</v>
      </c>
    </row>
    <row r="255" spans="1:4" x14ac:dyDescent="0.2">
      <c r="A255" s="70" t="s">
        <v>147</v>
      </c>
      <c r="B255" s="70" t="s">
        <v>10</v>
      </c>
      <c r="C255" s="70" t="s">
        <v>43</v>
      </c>
      <c r="D255" s="70" t="s">
        <v>42</v>
      </c>
    </row>
    <row r="256" spans="1:4" x14ac:dyDescent="0.2">
      <c r="A256" s="71" t="s">
        <v>147</v>
      </c>
      <c r="B256" s="71" t="s">
        <v>69</v>
      </c>
      <c r="C256" s="71" t="s">
        <v>146</v>
      </c>
      <c r="D256" s="71" t="s">
        <v>145</v>
      </c>
    </row>
    <row r="257" spans="1:4" ht="13.5" thickBot="1" x14ac:dyDescent="0.25">
      <c r="A257" s="72" t="s">
        <v>147</v>
      </c>
      <c r="B257" s="72" t="s">
        <v>60</v>
      </c>
      <c r="C257" s="72" t="s">
        <v>163</v>
      </c>
      <c r="D257" s="72" t="s">
        <v>162</v>
      </c>
    </row>
    <row r="258" spans="1:4" ht="13.5" thickBot="1" x14ac:dyDescent="0.25">
      <c r="A258" s="72" t="s">
        <v>443</v>
      </c>
      <c r="B258" s="72" t="s">
        <v>69</v>
      </c>
      <c r="C258" s="72" t="s">
        <v>75</v>
      </c>
      <c r="D258" s="72" t="s">
        <v>74</v>
      </c>
    </row>
    <row r="259" spans="1:4" ht="13.5" thickBot="1" x14ac:dyDescent="0.25">
      <c r="A259" s="72" t="s">
        <v>274</v>
      </c>
      <c r="B259" s="72" t="s">
        <v>137</v>
      </c>
      <c r="C259" s="72" t="s">
        <v>272</v>
      </c>
      <c r="D259" s="72" t="s">
        <v>271</v>
      </c>
    </row>
  </sheetData>
  <autoFilter ref="A2:D259"/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19" sqref="A19:D19"/>
    </sheetView>
  </sheetViews>
  <sheetFormatPr baseColWidth="10" defaultRowHeight="12.75" x14ac:dyDescent="0.2"/>
  <cols>
    <col min="1" max="1" width="53.85546875" bestFit="1" customWidth="1"/>
    <col min="2" max="2" width="16.7109375" customWidth="1"/>
    <col min="3" max="3" width="14.7109375" customWidth="1"/>
    <col min="4" max="4" width="16.140625" customWidth="1"/>
  </cols>
  <sheetData>
    <row r="1" spans="1:4" ht="13.5" thickBot="1" x14ac:dyDescent="0.25"/>
    <row r="2" spans="1:4" ht="19.5" thickBot="1" x14ac:dyDescent="0.3">
      <c r="A2" s="75" t="s">
        <v>477</v>
      </c>
      <c r="B2" s="76"/>
      <c r="C2" s="76"/>
      <c r="D2" s="77"/>
    </row>
    <row r="3" spans="1:4" ht="13.5" thickBot="1" x14ac:dyDescent="0.25"/>
    <row r="4" spans="1:4" ht="45.75" thickBot="1" x14ac:dyDescent="0.25">
      <c r="A4" s="78" t="s">
        <v>444</v>
      </c>
      <c r="B4" s="78" t="s">
        <v>445</v>
      </c>
      <c r="C4" s="78" t="s">
        <v>446</v>
      </c>
      <c r="D4" s="78" t="s">
        <v>447</v>
      </c>
    </row>
    <row r="5" spans="1:4" ht="15.75" thickBot="1" x14ac:dyDescent="0.3">
      <c r="A5" s="79" t="s">
        <v>448</v>
      </c>
      <c r="B5" s="80">
        <v>7</v>
      </c>
      <c r="C5" s="80">
        <v>7</v>
      </c>
      <c r="D5" s="81">
        <f>+B5/C5</f>
        <v>1</v>
      </c>
    </row>
    <row r="6" spans="1:4" ht="15.75" thickBot="1" x14ac:dyDescent="0.3">
      <c r="A6" s="82" t="s">
        <v>449</v>
      </c>
      <c r="B6" s="83">
        <v>26</v>
      </c>
      <c r="C6" s="83">
        <v>28</v>
      </c>
      <c r="D6" s="81">
        <f t="shared" ref="D6:D13" si="0">+B6/C6</f>
        <v>0.9285714285714286</v>
      </c>
    </row>
    <row r="7" spans="1:4" ht="15.75" thickBot="1" x14ac:dyDescent="0.3">
      <c r="A7" s="82" t="s">
        <v>450</v>
      </c>
      <c r="B7" s="83">
        <v>8</v>
      </c>
      <c r="C7" s="83">
        <v>8</v>
      </c>
      <c r="D7" s="81">
        <f t="shared" si="0"/>
        <v>1</v>
      </c>
    </row>
    <row r="8" spans="1:4" ht="15.75" thickBot="1" x14ac:dyDescent="0.3">
      <c r="A8" s="82" t="s">
        <v>451</v>
      </c>
      <c r="B8" s="83">
        <v>12</v>
      </c>
      <c r="C8" s="83">
        <v>12</v>
      </c>
      <c r="D8" s="81">
        <f t="shared" si="0"/>
        <v>1</v>
      </c>
    </row>
    <row r="9" spans="1:4" ht="15.75" thickBot="1" x14ac:dyDescent="0.3">
      <c r="A9" s="82" t="s">
        <v>452</v>
      </c>
      <c r="B9" s="83">
        <v>3</v>
      </c>
      <c r="C9" s="83">
        <v>3</v>
      </c>
      <c r="D9" s="81">
        <f t="shared" si="0"/>
        <v>1</v>
      </c>
    </row>
    <row r="10" spans="1:4" ht="15.75" thickBot="1" x14ac:dyDescent="0.3">
      <c r="A10" s="82" t="s">
        <v>453</v>
      </c>
      <c r="B10" s="83">
        <v>1</v>
      </c>
      <c r="C10" s="83">
        <v>1</v>
      </c>
      <c r="D10" s="81">
        <f t="shared" si="0"/>
        <v>1</v>
      </c>
    </row>
    <row r="11" spans="1:4" ht="15.75" thickBot="1" x14ac:dyDescent="0.3">
      <c r="A11" s="82" t="s">
        <v>454</v>
      </c>
      <c r="B11" s="83">
        <v>52</v>
      </c>
      <c r="C11" s="83">
        <v>54</v>
      </c>
      <c r="D11" s="81">
        <f t="shared" si="0"/>
        <v>0.96296296296296291</v>
      </c>
    </row>
    <row r="12" spans="1:4" ht="15.75" thickBot="1" x14ac:dyDescent="0.3">
      <c r="A12" s="82" t="s">
        <v>455</v>
      </c>
      <c r="B12" s="83">
        <v>32</v>
      </c>
      <c r="C12" s="83">
        <v>33</v>
      </c>
      <c r="D12" s="81">
        <f t="shared" si="0"/>
        <v>0.96969696969696972</v>
      </c>
    </row>
    <row r="13" spans="1:4" ht="22.5" customHeight="1" thickBot="1" x14ac:dyDescent="0.3">
      <c r="A13" s="84" t="s">
        <v>456</v>
      </c>
      <c r="B13" s="85">
        <v>11</v>
      </c>
      <c r="C13" s="85">
        <v>17</v>
      </c>
      <c r="D13" s="81">
        <f t="shared" si="0"/>
        <v>0.6470588235294118</v>
      </c>
    </row>
    <row r="14" spans="1:4" ht="15.75" thickBot="1" x14ac:dyDescent="0.3">
      <c r="A14" s="86" t="s">
        <v>489</v>
      </c>
      <c r="B14" s="87">
        <f>SUM(B5:B13)</f>
        <v>152</v>
      </c>
      <c r="C14" s="87">
        <f>SUM(C5:C13)</f>
        <v>163</v>
      </c>
      <c r="D14" s="88">
        <f>+B14/C14</f>
        <v>0.93251533742331283</v>
      </c>
    </row>
    <row r="16" spans="1:4" ht="13.5" thickBot="1" x14ac:dyDescent="0.25"/>
    <row r="17" spans="1:9" ht="60" customHeight="1" thickBot="1" x14ac:dyDescent="0.25">
      <c r="A17" s="89" t="s">
        <v>497</v>
      </c>
      <c r="B17" s="90"/>
      <c r="C17" s="90"/>
      <c r="D17" s="91"/>
    </row>
    <row r="19" spans="1:9" ht="15" customHeight="1" x14ac:dyDescent="0.2">
      <c r="A19" s="92" t="s">
        <v>490</v>
      </c>
      <c r="B19" s="93"/>
      <c r="C19" s="93"/>
      <c r="D19" s="93"/>
    </row>
    <row r="20" spans="1:9" x14ac:dyDescent="0.2">
      <c r="A20" s="92" t="s">
        <v>491</v>
      </c>
      <c r="B20" s="93"/>
      <c r="C20" s="93"/>
      <c r="D20" s="93"/>
    </row>
    <row r="21" spans="1:9" x14ac:dyDescent="0.2">
      <c r="A21" s="92" t="s">
        <v>492</v>
      </c>
      <c r="B21" s="93"/>
      <c r="C21" s="93"/>
      <c r="D21" s="93"/>
    </row>
    <row r="22" spans="1:9" ht="29.25" customHeight="1" x14ac:dyDescent="0.2">
      <c r="A22" s="92" t="s">
        <v>493</v>
      </c>
      <c r="B22" s="92"/>
      <c r="C22" s="92"/>
      <c r="D22" s="92"/>
      <c r="E22" s="94"/>
      <c r="F22" s="94"/>
      <c r="G22" s="94"/>
      <c r="H22" s="94"/>
      <c r="I22" s="94"/>
    </row>
    <row r="23" spans="1:9" x14ac:dyDescent="0.2">
      <c r="A23" s="92" t="s">
        <v>457</v>
      </c>
      <c r="B23" s="93"/>
      <c r="C23" s="93"/>
      <c r="D23" s="93"/>
    </row>
    <row r="24" spans="1:9" ht="28.5" customHeight="1" x14ac:dyDescent="0.2">
      <c r="A24" s="92" t="s">
        <v>458</v>
      </c>
      <c r="B24" s="93"/>
      <c r="C24" s="93"/>
      <c r="D24" s="93"/>
    </row>
    <row r="25" spans="1:9" ht="15" x14ac:dyDescent="0.25">
      <c r="A25" s="95"/>
      <c r="B25" s="95"/>
      <c r="C25" s="96"/>
      <c r="D25" s="97"/>
    </row>
    <row r="26" spans="1:9" ht="15" x14ac:dyDescent="0.25">
      <c r="A26" s="98" t="s">
        <v>494</v>
      </c>
      <c r="B26" s="95"/>
      <c r="C26" s="96"/>
      <c r="D26" s="97"/>
    </row>
  </sheetData>
  <mergeCells count="8">
    <mergeCell ref="A23:D23"/>
    <mergeCell ref="A24:D24"/>
    <mergeCell ref="A22:D22"/>
    <mergeCell ref="A2:D2"/>
    <mergeCell ref="A17:D17"/>
    <mergeCell ref="A19:D19"/>
    <mergeCell ref="A20:D20"/>
    <mergeCell ref="A21:D2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2"/>
  <sheetViews>
    <sheetView zoomScale="90" zoomScaleNormal="90" workbookViewId="0">
      <selection activeCell="Q29" sqref="Q29"/>
    </sheetView>
  </sheetViews>
  <sheetFormatPr baseColWidth="10" defaultRowHeight="12.75" x14ac:dyDescent="0.2"/>
  <cols>
    <col min="2" max="2" width="29" customWidth="1"/>
    <col min="3" max="3" width="14.28515625" customWidth="1"/>
    <col min="4" max="4" width="15.7109375" customWidth="1"/>
    <col min="5" max="5" width="16" customWidth="1"/>
    <col min="6" max="6" width="11.7109375" customWidth="1"/>
  </cols>
  <sheetData>
    <row r="3" spans="2:7" ht="13.5" thickBot="1" x14ac:dyDescent="0.25"/>
    <row r="4" spans="2:7" x14ac:dyDescent="0.2">
      <c r="B4" s="99" t="s">
        <v>478</v>
      </c>
      <c r="C4" s="100"/>
      <c r="D4" s="100"/>
      <c r="E4" s="100"/>
      <c r="F4" s="101"/>
    </row>
    <row r="5" spans="2:7" ht="21" customHeight="1" thickBot="1" x14ac:dyDescent="0.25">
      <c r="B5" s="102"/>
      <c r="C5" s="103"/>
      <c r="D5" s="104"/>
      <c r="E5" s="103"/>
      <c r="F5" s="105"/>
    </row>
    <row r="6" spans="2:7" ht="26.25" thickBot="1" x14ac:dyDescent="0.25">
      <c r="B6" s="106" t="s">
        <v>459</v>
      </c>
      <c r="C6" s="107" t="s">
        <v>495</v>
      </c>
      <c r="D6" s="106" t="s">
        <v>496</v>
      </c>
      <c r="E6" s="106" t="s">
        <v>460</v>
      </c>
      <c r="F6" s="108" t="s">
        <v>461</v>
      </c>
    </row>
    <row r="7" spans="2:7" x14ac:dyDescent="0.2">
      <c r="B7" s="109" t="s">
        <v>462</v>
      </c>
      <c r="C7" s="110">
        <v>1205316.8642153372</v>
      </c>
      <c r="D7" s="111">
        <v>1794183.7705798082</v>
      </c>
      <c r="E7" s="112">
        <f>+D7/D$20</f>
        <v>9.3650828413295958E-2</v>
      </c>
      <c r="F7" s="113">
        <f>+D7/C7-1</f>
        <v>0.48855775924766798</v>
      </c>
    </row>
    <row r="8" spans="2:7" x14ac:dyDescent="0.2">
      <c r="B8" s="114" t="s">
        <v>463</v>
      </c>
      <c r="C8" s="115">
        <v>64202.583438691334</v>
      </c>
      <c r="D8" s="116">
        <v>81396.100726531382</v>
      </c>
      <c r="E8" s="117">
        <f t="shared" ref="E8:E20" si="0">+D8/D$20</f>
        <v>4.2486240192599438E-3</v>
      </c>
      <c r="F8" s="118">
        <f t="shared" ref="F8:F22" si="1">+D8/C8-1</f>
        <v>0.26780101931970646</v>
      </c>
    </row>
    <row r="9" spans="2:7" x14ac:dyDescent="0.2">
      <c r="B9" s="114" t="s">
        <v>464</v>
      </c>
      <c r="C9" s="115">
        <v>1532031.2814118215</v>
      </c>
      <c r="D9" s="116">
        <v>1850286.1583492074</v>
      </c>
      <c r="E9" s="117">
        <f t="shared" si="0"/>
        <v>9.6579199061120016E-2</v>
      </c>
      <c r="F9" s="118">
        <f t="shared" si="1"/>
        <v>0.20773392867285501</v>
      </c>
    </row>
    <row r="10" spans="2:7" x14ac:dyDescent="0.2">
      <c r="B10" s="114" t="s">
        <v>465</v>
      </c>
      <c r="C10" s="115">
        <v>2269254.3634063816</v>
      </c>
      <c r="D10" s="116">
        <v>2571851.3494356195</v>
      </c>
      <c r="E10" s="117">
        <f t="shared" si="0"/>
        <v>0.13424266420193059</v>
      </c>
      <c r="F10" s="118">
        <f>+D10/C10-1</f>
        <v>0.13334643789117107</v>
      </c>
    </row>
    <row r="11" spans="2:7" x14ac:dyDescent="0.2">
      <c r="B11" s="114" t="s">
        <v>466</v>
      </c>
      <c r="C11" s="115">
        <v>832954.00280591368</v>
      </c>
      <c r="D11" s="116">
        <v>502894.74625320762</v>
      </c>
      <c r="E11" s="117">
        <f t="shared" si="0"/>
        <v>2.6249546096433287E-2</v>
      </c>
      <c r="F11" s="118">
        <f>+D11/C11-1</f>
        <v>-0.39625148020281864</v>
      </c>
    </row>
    <row r="12" spans="2:7" x14ac:dyDescent="0.2">
      <c r="B12" s="114" t="s">
        <v>467</v>
      </c>
      <c r="C12" s="115">
        <v>3508962.525975591</v>
      </c>
      <c r="D12" s="116">
        <v>4307331.0742943278</v>
      </c>
      <c r="E12" s="119">
        <f t="shared" si="0"/>
        <v>0.22482932349100335</v>
      </c>
      <c r="F12" s="120">
        <f t="shared" si="1"/>
        <v>0.227522677261071</v>
      </c>
      <c r="G12" s="121"/>
    </row>
    <row r="13" spans="2:7" x14ac:dyDescent="0.2">
      <c r="B13" s="114" t="s">
        <v>468</v>
      </c>
      <c r="C13" s="115">
        <v>625110.69019359234</v>
      </c>
      <c r="D13" s="116">
        <v>873830.56544292439</v>
      </c>
      <c r="E13" s="119">
        <f t="shared" si="0"/>
        <v>4.5611245452378005E-2</v>
      </c>
      <c r="F13" s="120">
        <f t="shared" si="1"/>
        <v>0.39788133389992941</v>
      </c>
    </row>
    <row r="14" spans="2:7" ht="13.5" thickBot="1" x14ac:dyDescent="0.25">
      <c r="B14" s="122" t="s">
        <v>469</v>
      </c>
      <c r="C14" s="123">
        <v>2569125.0600885735</v>
      </c>
      <c r="D14" s="124">
        <v>2342137.0904307235</v>
      </c>
      <c r="E14" s="125">
        <f t="shared" si="0"/>
        <v>0.12225229230864186</v>
      </c>
      <c r="F14" s="126">
        <f t="shared" si="1"/>
        <v>-8.8352246133952095E-2</v>
      </c>
    </row>
    <row r="15" spans="2:7" ht="13.5" thickBot="1" x14ac:dyDescent="0.25">
      <c r="B15" s="127" t="s">
        <v>316</v>
      </c>
      <c r="C15" s="128">
        <v>12606957.371535901</v>
      </c>
      <c r="D15" s="129">
        <v>14323910.855512351</v>
      </c>
      <c r="E15" s="130">
        <f t="shared" si="0"/>
        <v>0.74766372304406303</v>
      </c>
      <c r="F15" s="131">
        <f t="shared" si="1"/>
        <v>0.13619094864657844</v>
      </c>
    </row>
    <row r="16" spans="2:7" x14ac:dyDescent="0.2">
      <c r="B16" s="132" t="s">
        <v>470</v>
      </c>
      <c r="C16" s="133">
        <v>1417904.3796738989</v>
      </c>
      <c r="D16" s="134">
        <v>2182492.044985123</v>
      </c>
      <c r="E16" s="135">
        <f t="shared" si="0"/>
        <v>0.11391931605324565</v>
      </c>
      <c r="F16" s="136">
        <f t="shared" si="1"/>
        <v>0.53923781904607004</v>
      </c>
      <c r="G16" s="137"/>
    </row>
    <row r="17" spans="2:7" x14ac:dyDescent="0.2">
      <c r="B17" s="114" t="s">
        <v>471</v>
      </c>
      <c r="C17" s="115">
        <v>1729375.3398261715</v>
      </c>
      <c r="D17" s="116">
        <v>1832729.8973174226</v>
      </c>
      <c r="E17" s="119">
        <f t="shared" si="0"/>
        <v>9.5662816683558222E-2</v>
      </c>
      <c r="F17" s="120">
        <f t="shared" si="1"/>
        <v>5.9764098117439213E-2</v>
      </c>
      <c r="G17" s="137"/>
    </row>
    <row r="18" spans="2:7" ht="13.5" thickBot="1" x14ac:dyDescent="0.25">
      <c r="B18" s="122" t="s">
        <v>472</v>
      </c>
      <c r="C18" s="123">
        <v>513302.09641891794</v>
      </c>
      <c r="D18" s="124">
        <v>819093.57325136568</v>
      </c>
      <c r="E18" s="125">
        <f t="shared" si="0"/>
        <v>4.2754144219133088E-2</v>
      </c>
      <c r="F18" s="126">
        <f t="shared" si="1"/>
        <v>0.59573393322532642</v>
      </c>
    </row>
    <row r="19" spans="2:7" ht="13.5" thickBot="1" x14ac:dyDescent="0.25">
      <c r="B19" s="127" t="s">
        <v>315</v>
      </c>
      <c r="C19" s="128">
        <v>3660581.8159189885</v>
      </c>
      <c r="D19" s="129">
        <v>4834315.5155539112</v>
      </c>
      <c r="E19" s="130">
        <f t="shared" si="0"/>
        <v>0.25233627695593697</v>
      </c>
      <c r="F19" s="131">
        <f t="shared" si="1"/>
        <v>0.32064129656401552</v>
      </c>
    </row>
    <row r="20" spans="2:7" ht="13.5" thickBot="1" x14ac:dyDescent="0.25">
      <c r="B20" s="138" t="s">
        <v>473</v>
      </c>
      <c r="C20" s="139">
        <v>16267539.187454889</v>
      </c>
      <c r="D20" s="140">
        <v>19158226.371066261</v>
      </c>
      <c r="E20" s="141">
        <f t="shared" si="0"/>
        <v>1</v>
      </c>
      <c r="F20" s="142">
        <f t="shared" si="1"/>
        <v>0.17769664792574136</v>
      </c>
    </row>
    <row r="21" spans="2:7" x14ac:dyDescent="0.2">
      <c r="B21" s="109" t="s">
        <v>474</v>
      </c>
      <c r="C21" s="110">
        <v>275252</v>
      </c>
      <c r="D21" s="111">
        <v>254084</v>
      </c>
      <c r="E21" s="143"/>
      <c r="F21" s="136">
        <f t="shared" si="1"/>
        <v>-7.6904073358231684E-2</v>
      </c>
    </row>
    <row r="22" spans="2:7" ht="16.5" customHeight="1" thickBot="1" x14ac:dyDescent="0.25">
      <c r="B22" s="144" t="s">
        <v>475</v>
      </c>
      <c r="C22" s="145">
        <v>184</v>
      </c>
      <c r="D22" s="146">
        <v>175</v>
      </c>
      <c r="E22" s="147"/>
      <c r="F22" s="148">
        <f t="shared" si="1"/>
        <v>-4.8913043478260865E-2</v>
      </c>
    </row>
  </sheetData>
  <mergeCells count="1">
    <mergeCell ref="B4:F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T6" sqref="T6:T21"/>
    </sheetView>
  </sheetViews>
  <sheetFormatPr baseColWidth="10" defaultRowHeight="12.75" x14ac:dyDescent="0.2"/>
  <cols>
    <col min="1" max="1" width="35.42578125" style="5" bestFit="1" customWidth="1"/>
    <col min="2" max="16384" width="11.42578125" style="4"/>
  </cols>
  <sheetData>
    <row r="1" spans="1:20" ht="13.5" thickBot="1" x14ac:dyDescent="0.25"/>
    <row r="2" spans="1:20" ht="15" x14ac:dyDescent="0.2">
      <c r="A2" s="149" t="s">
        <v>479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1"/>
    </row>
    <row r="3" spans="1:20" ht="15" x14ac:dyDescent="0.2">
      <c r="A3" s="154" t="s">
        <v>480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6"/>
    </row>
    <row r="4" spans="1:20" ht="25.5" x14ac:dyDescent="0.2">
      <c r="A4" s="157" t="s">
        <v>332</v>
      </c>
      <c r="B4" s="13" t="s">
        <v>222</v>
      </c>
      <c r="C4" s="13" t="s">
        <v>311</v>
      </c>
      <c r="D4" s="13" t="s">
        <v>312</v>
      </c>
      <c r="E4" s="13" t="s">
        <v>222</v>
      </c>
      <c r="F4" s="13" t="s">
        <v>222</v>
      </c>
      <c r="G4" s="13" t="s">
        <v>313</v>
      </c>
      <c r="H4" s="13" t="s">
        <v>313</v>
      </c>
      <c r="I4" s="13" t="s">
        <v>222</v>
      </c>
      <c r="J4" s="13" t="s">
        <v>314</v>
      </c>
      <c r="K4" s="13" t="s">
        <v>282</v>
      </c>
      <c r="L4" s="13" t="s">
        <v>222</v>
      </c>
      <c r="M4" s="13" t="s">
        <v>212</v>
      </c>
      <c r="N4" s="13" t="s">
        <v>271</v>
      </c>
      <c r="O4" s="13" t="s">
        <v>271</v>
      </c>
      <c r="P4" s="13" t="s">
        <v>282</v>
      </c>
      <c r="Q4" s="13" t="s">
        <v>243</v>
      </c>
      <c r="R4" s="13" t="s">
        <v>314</v>
      </c>
      <c r="S4" s="13" t="s">
        <v>271</v>
      </c>
      <c r="T4" s="42" t="s">
        <v>319</v>
      </c>
    </row>
    <row r="5" spans="1:20" x14ac:dyDescent="0.2">
      <c r="A5" s="158" t="s">
        <v>333</v>
      </c>
      <c r="B5" s="2" t="s">
        <v>225</v>
      </c>
      <c r="C5" s="2" t="s">
        <v>198</v>
      </c>
      <c r="D5" s="2" t="s">
        <v>203</v>
      </c>
      <c r="E5" s="2" t="s">
        <v>226</v>
      </c>
      <c r="F5" s="2" t="s">
        <v>221</v>
      </c>
      <c r="G5" s="2" t="s">
        <v>245</v>
      </c>
      <c r="H5" s="2" t="s">
        <v>276</v>
      </c>
      <c r="I5" s="2" t="s">
        <v>224</v>
      </c>
      <c r="J5" s="2" t="s">
        <v>126</v>
      </c>
      <c r="K5" s="2" t="s">
        <v>210</v>
      </c>
      <c r="L5" s="2" t="s">
        <v>227</v>
      </c>
      <c r="M5" s="2" t="s">
        <v>215</v>
      </c>
      <c r="N5" s="2" t="s">
        <v>275</v>
      </c>
      <c r="O5" s="2" t="s">
        <v>273</v>
      </c>
      <c r="P5" s="2" t="s">
        <v>232</v>
      </c>
      <c r="Q5" s="2" t="s">
        <v>214</v>
      </c>
      <c r="R5" s="2" t="s">
        <v>116</v>
      </c>
      <c r="S5" s="2" t="s">
        <v>274</v>
      </c>
      <c r="T5" s="42"/>
    </row>
    <row r="6" spans="1:20" x14ac:dyDescent="0.2">
      <c r="A6" s="17" t="s">
        <v>317</v>
      </c>
      <c r="B6" s="18">
        <v>1875286</v>
      </c>
      <c r="C6" s="18">
        <v>1678280</v>
      </c>
      <c r="D6" s="18">
        <v>1472221.3333333333</v>
      </c>
      <c r="E6" s="18">
        <v>2120144</v>
      </c>
      <c r="F6" s="18">
        <v>4126812</v>
      </c>
      <c r="G6" s="18">
        <v>962294</v>
      </c>
      <c r="H6" s="18">
        <v>852742</v>
      </c>
      <c r="I6" s="18">
        <v>2409151</v>
      </c>
      <c r="J6" s="18">
        <v>499706</v>
      </c>
      <c r="K6" s="18">
        <v>1620177</v>
      </c>
      <c r="L6" s="18">
        <v>3462197</v>
      </c>
      <c r="M6" s="18">
        <v>599640</v>
      </c>
      <c r="N6" s="18">
        <v>884966</v>
      </c>
      <c r="O6" s="18">
        <v>1356</v>
      </c>
      <c r="P6" s="18">
        <v>1844955</v>
      </c>
      <c r="Q6" s="18">
        <v>532364</v>
      </c>
      <c r="R6" s="18">
        <v>392547</v>
      </c>
      <c r="S6" s="18">
        <v>247196</v>
      </c>
      <c r="T6" s="18">
        <f t="shared" ref="T6:T18" si="0">+(B6*$B$20+C6*$C$20+D6*$D$20+E6*$E$20+F6*$F$20+G6*$G$20+H6*$H$20+I6*$I$20+J6*$J$20+K6*$K$20+L6*$L$20+M6*$M$20+N6*$N$20+O6*$O$20+P6*$P$20+Q6*$Q$20+R6*$R$20+S6*$S$20)/$T$20</f>
        <v>1794183.7705798082</v>
      </c>
    </row>
    <row r="7" spans="1:20" x14ac:dyDescent="0.2">
      <c r="A7" s="17" t="s">
        <v>300</v>
      </c>
      <c r="B7" s="18">
        <v>56786</v>
      </c>
      <c r="C7" s="18">
        <v>56261.5</v>
      </c>
      <c r="D7" s="18">
        <v>80841.666666666672</v>
      </c>
      <c r="E7" s="18">
        <v>296369</v>
      </c>
      <c r="F7" s="18">
        <v>76653</v>
      </c>
      <c r="G7" s="18">
        <v>38125</v>
      </c>
      <c r="H7" s="18">
        <v>90261</v>
      </c>
      <c r="I7" s="18">
        <v>81338</v>
      </c>
      <c r="J7" s="18">
        <v>40764</v>
      </c>
      <c r="K7" s="18">
        <v>102449</v>
      </c>
      <c r="L7" s="18">
        <v>50355</v>
      </c>
      <c r="M7" s="18">
        <v>143203</v>
      </c>
      <c r="N7" s="18">
        <v>94328</v>
      </c>
      <c r="O7" s="18">
        <v>141300</v>
      </c>
      <c r="P7" s="18">
        <v>102449</v>
      </c>
      <c r="Q7" s="18">
        <v>77605.5</v>
      </c>
      <c r="R7" s="18">
        <v>37947</v>
      </c>
      <c r="S7" s="18">
        <v>26288</v>
      </c>
      <c r="T7" s="18">
        <f t="shared" si="0"/>
        <v>81396.100726531382</v>
      </c>
    </row>
    <row r="8" spans="1:20" x14ac:dyDescent="0.2">
      <c r="A8" s="17" t="s">
        <v>301</v>
      </c>
      <c r="B8" s="18">
        <v>1867016</v>
      </c>
      <c r="C8" s="18">
        <v>2058465</v>
      </c>
      <c r="D8" s="18">
        <v>2044426</v>
      </c>
      <c r="E8" s="18">
        <v>2132008</v>
      </c>
      <c r="F8" s="18">
        <v>4731656</v>
      </c>
      <c r="G8" s="18">
        <v>255943</v>
      </c>
      <c r="H8" s="18">
        <v>268788</v>
      </c>
      <c r="I8" s="18">
        <v>1344444</v>
      </c>
      <c r="J8" s="18">
        <v>94990</v>
      </c>
      <c r="K8" s="18">
        <v>1105372</v>
      </c>
      <c r="L8" s="18">
        <v>2842769</v>
      </c>
      <c r="M8" s="18">
        <v>186343</v>
      </c>
      <c r="N8" s="18">
        <v>278265</v>
      </c>
      <c r="O8" s="18">
        <v>430298</v>
      </c>
      <c r="P8" s="18">
        <v>1258728</v>
      </c>
      <c r="Q8" s="18">
        <v>172710.5</v>
      </c>
      <c r="R8" s="18">
        <v>90180</v>
      </c>
      <c r="S8" s="18">
        <v>78667</v>
      </c>
      <c r="T8" s="18">
        <f t="shared" si="0"/>
        <v>1850286.1583492074</v>
      </c>
    </row>
    <row r="9" spans="1:20" x14ac:dyDescent="0.2">
      <c r="A9" s="17" t="s">
        <v>302</v>
      </c>
      <c r="B9" s="18">
        <v>2979162</v>
      </c>
      <c r="C9" s="18">
        <v>2041435</v>
      </c>
      <c r="D9" s="18">
        <v>2842455</v>
      </c>
      <c r="E9" s="18">
        <v>3411184</v>
      </c>
      <c r="F9" s="18">
        <v>3806476</v>
      </c>
      <c r="G9" s="18">
        <v>1209776</v>
      </c>
      <c r="H9" s="18">
        <v>1789383</v>
      </c>
      <c r="I9" s="18">
        <v>1878295</v>
      </c>
      <c r="J9" s="18">
        <v>667551</v>
      </c>
      <c r="K9" s="18">
        <v>558741</v>
      </c>
      <c r="L9" s="18">
        <v>4665160</v>
      </c>
      <c r="M9" s="18">
        <v>519098</v>
      </c>
      <c r="N9" s="18">
        <v>3418438</v>
      </c>
      <c r="O9" s="18">
        <v>3702648</v>
      </c>
      <c r="P9" s="18">
        <v>2675059</v>
      </c>
      <c r="Q9" s="18">
        <v>574620.5</v>
      </c>
      <c r="R9" s="18">
        <v>105008</v>
      </c>
      <c r="S9" s="18">
        <v>911036</v>
      </c>
      <c r="T9" s="18">
        <f t="shared" si="0"/>
        <v>2571851.3494356195</v>
      </c>
    </row>
    <row r="10" spans="1:20" x14ac:dyDescent="0.2">
      <c r="A10" s="17" t="s">
        <v>303</v>
      </c>
      <c r="B10" s="18">
        <v>479295</v>
      </c>
      <c r="C10" s="18">
        <v>376108</v>
      </c>
      <c r="D10" s="18">
        <v>386947.33333333331</v>
      </c>
      <c r="E10" s="18">
        <v>497419</v>
      </c>
      <c r="F10" s="18">
        <v>1784369</v>
      </c>
      <c r="G10" s="18">
        <v>136573</v>
      </c>
      <c r="H10" s="18">
        <v>57659</v>
      </c>
      <c r="I10" s="18">
        <v>271256</v>
      </c>
      <c r="J10" s="18">
        <v>19450</v>
      </c>
      <c r="K10" s="18">
        <v>142302</v>
      </c>
      <c r="L10" s="18">
        <v>1596167</v>
      </c>
      <c r="M10" s="18">
        <v>57007</v>
      </c>
      <c r="N10" s="18">
        <v>61287</v>
      </c>
      <c r="O10" s="18">
        <v>95943</v>
      </c>
      <c r="P10" s="18">
        <v>162045</v>
      </c>
      <c r="Q10" s="18">
        <v>54843.5</v>
      </c>
      <c r="R10" s="18">
        <v>15580</v>
      </c>
      <c r="S10" s="18">
        <v>17862</v>
      </c>
      <c r="T10" s="18">
        <f t="shared" si="0"/>
        <v>502894.74625320762</v>
      </c>
    </row>
    <row r="11" spans="1:20" s="3" customFormat="1" x14ac:dyDescent="0.2">
      <c r="A11" s="17" t="s">
        <v>304</v>
      </c>
      <c r="B11" s="18">
        <v>4211175</v>
      </c>
      <c r="C11" s="18">
        <v>4334462.5</v>
      </c>
      <c r="D11" s="18">
        <v>4400291</v>
      </c>
      <c r="E11" s="18">
        <v>5039641</v>
      </c>
      <c r="F11" s="18">
        <v>9919475</v>
      </c>
      <c r="G11" s="18">
        <v>1107059</v>
      </c>
      <c r="H11" s="18">
        <v>1866059</v>
      </c>
      <c r="I11" s="18">
        <v>1431759</v>
      </c>
      <c r="J11" s="18">
        <v>948560</v>
      </c>
      <c r="K11" s="18">
        <v>1375339</v>
      </c>
      <c r="L11" s="18">
        <v>9141974</v>
      </c>
      <c r="M11" s="18">
        <v>1142908</v>
      </c>
      <c r="N11" s="18">
        <v>4164258</v>
      </c>
      <c r="O11" s="18">
        <v>5216371</v>
      </c>
      <c r="P11" s="18">
        <v>1566149</v>
      </c>
      <c r="Q11" s="18">
        <v>706630.5</v>
      </c>
      <c r="R11" s="18">
        <v>720158</v>
      </c>
      <c r="S11" s="18">
        <v>717862</v>
      </c>
      <c r="T11" s="18">
        <f t="shared" si="0"/>
        <v>4307331.0742943278</v>
      </c>
    </row>
    <row r="12" spans="1:20" x14ac:dyDescent="0.2">
      <c r="A12" s="17" t="s">
        <v>305</v>
      </c>
      <c r="B12" s="18">
        <v>2656654</v>
      </c>
      <c r="C12" s="18">
        <v>926784</v>
      </c>
      <c r="D12" s="18">
        <v>525159.66666666663</v>
      </c>
      <c r="E12" s="18">
        <v>864519</v>
      </c>
      <c r="F12" s="18">
        <v>5387086</v>
      </c>
      <c r="G12" s="18">
        <v>0</v>
      </c>
      <c r="H12" s="18">
        <v>515205</v>
      </c>
      <c r="I12" s="18">
        <v>1425431</v>
      </c>
      <c r="J12" s="18">
        <v>0</v>
      </c>
      <c r="K12" s="18">
        <v>38249</v>
      </c>
      <c r="L12" s="18">
        <v>833879</v>
      </c>
      <c r="M12" s="18">
        <v>154042</v>
      </c>
      <c r="N12" s="18">
        <v>1216759</v>
      </c>
      <c r="O12" s="18">
        <v>1824990</v>
      </c>
      <c r="P12" s="18">
        <v>212706</v>
      </c>
      <c r="Q12" s="18">
        <v>307875</v>
      </c>
      <c r="R12" s="18">
        <v>97450</v>
      </c>
      <c r="S12" s="18">
        <v>880203</v>
      </c>
      <c r="T12" s="18">
        <f t="shared" si="0"/>
        <v>873830.56544292439</v>
      </c>
    </row>
    <row r="13" spans="1:20" x14ac:dyDescent="0.2">
      <c r="A13" s="17" t="s">
        <v>306</v>
      </c>
      <c r="B13" s="18">
        <v>1464887</v>
      </c>
      <c r="C13" s="18">
        <v>2274131</v>
      </c>
      <c r="D13" s="18">
        <v>2358811.6666666665</v>
      </c>
      <c r="E13" s="18">
        <v>4072904</v>
      </c>
      <c r="F13" s="18">
        <v>4251656</v>
      </c>
      <c r="G13" s="18">
        <v>1823739</v>
      </c>
      <c r="H13" s="18">
        <v>1083829</v>
      </c>
      <c r="I13" s="18">
        <v>1431060</v>
      </c>
      <c r="J13" s="18">
        <v>223847</v>
      </c>
      <c r="K13" s="18">
        <v>915584</v>
      </c>
      <c r="L13" s="18">
        <v>4464244</v>
      </c>
      <c r="M13" s="18">
        <v>484210</v>
      </c>
      <c r="N13" s="18">
        <v>0</v>
      </c>
      <c r="O13" s="18">
        <v>0</v>
      </c>
      <c r="P13" s="18">
        <v>2466712</v>
      </c>
      <c r="Q13" s="18">
        <v>401474</v>
      </c>
      <c r="R13" s="18">
        <v>199995</v>
      </c>
      <c r="S13" s="18">
        <v>0</v>
      </c>
      <c r="T13" s="18">
        <f t="shared" si="0"/>
        <v>2342137.0904307235</v>
      </c>
    </row>
    <row r="14" spans="1:20" x14ac:dyDescent="0.2">
      <c r="A14" s="159" t="s">
        <v>316</v>
      </c>
      <c r="B14" s="158">
        <f>SUM(B6:B13)</f>
        <v>15590261</v>
      </c>
      <c r="C14" s="158">
        <f>SUM(C6:C13)</f>
        <v>13745927</v>
      </c>
      <c r="D14" s="158">
        <f t="shared" ref="D14:S14" si="1">SUM(D6:D13)</f>
        <v>14111153.666666664</v>
      </c>
      <c r="E14" s="158">
        <f t="shared" si="1"/>
        <v>18434188</v>
      </c>
      <c r="F14" s="158">
        <f t="shared" si="1"/>
        <v>34084183</v>
      </c>
      <c r="G14" s="158">
        <f t="shared" si="1"/>
        <v>5533509</v>
      </c>
      <c r="H14" s="158">
        <f t="shared" si="1"/>
        <v>6523926</v>
      </c>
      <c r="I14" s="158">
        <f t="shared" si="1"/>
        <v>10272734</v>
      </c>
      <c r="J14" s="158">
        <f t="shared" si="1"/>
        <v>2494868</v>
      </c>
      <c r="K14" s="158">
        <f t="shared" si="1"/>
        <v>5858213</v>
      </c>
      <c r="L14" s="158">
        <f t="shared" si="1"/>
        <v>27056745</v>
      </c>
      <c r="M14" s="158">
        <f t="shared" si="1"/>
        <v>3286451</v>
      </c>
      <c r="N14" s="158">
        <f t="shared" si="1"/>
        <v>10118301</v>
      </c>
      <c r="O14" s="158">
        <f t="shared" si="1"/>
        <v>11412906</v>
      </c>
      <c r="P14" s="158">
        <f t="shared" si="1"/>
        <v>10288803</v>
      </c>
      <c r="Q14" s="158">
        <f t="shared" si="1"/>
        <v>2828123.5</v>
      </c>
      <c r="R14" s="158">
        <f t="shared" si="1"/>
        <v>1658865</v>
      </c>
      <c r="S14" s="158">
        <f t="shared" si="1"/>
        <v>2879114</v>
      </c>
      <c r="T14" s="158">
        <f t="shared" si="0"/>
        <v>14323910.855512351</v>
      </c>
    </row>
    <row r="15" spans="1:20" s="3" customFormat="1" x14ac:dyDescent="0.2">
      <c r="A15" s="17" t="s">
        <v>307</v>
      </c>
      <c r="B15" s="18">
        <v>3148608</v>
      </c>
      <c r="C15" s="18">
        <v>2139643.5</v>
      </c>
      <c r="D15" s="18">
        <v>2044943.3333333333</v>
      </c>
      <c r="E15" s="18">
        <v>3349181</v>
      </c>
      <c r="F15" s="18">
        <v>3669081</v>
      </c>
      <c r="G15" s="18">
        <v>357163</v>
      </c>
      <c r="H15" s="18">
        <v>1856283</v>
      </c>
      <c r="I15" s="18">
        <v>3158618</v>
      </c>
      <c r="J15" s="18">
        <v>601580</v>
      </c>
      <c r="K15" s="18">
        <v>1262760</v>
      </c>
      <c r="L15" s="18">
        <v>3565617</v>
      </c>
      <c r="M15" s="18">
        <v>784012</v>
      </c>
      <c r="N15" s="18">
        <v>1942718</v>
      </c>
      <c r="O15" s="18">
        <v>2864253</v>
      </c>
      <c r="P15" s="18">
        <v>1437952</v>
      </c>
      <c r="Q15" s="18">
        <v>610266.5</v>
      </c>
      <c r="R15" s="18">
        <v>581256</v>
      </c>
      <c r="S15" s="18">
        <v>535451</v>
      </c>
      <c r="T15" s="18">
        <f t="shared" si="0"/>
        <v>2182492.044985123</v>
      </c>
    </row>
    <row r="16" spans="1:20" s="3" customFormat="1" x14ac:dyDescent="0.2">
      <c r="A16" s="17" t="s">
        <v>308</v>
      </c>
      <c r="B16" s="18">
        <v>1815573</v>
      </c>
      <c r="C16" s="18">
        <v>2359073.5</v>
      </c>
      <c r="D16" s="18">
        <v>2335517.3333333335</v>
      </c>
      <c r="E16" s="18">
        <v>3070412</v>
      </c>
      <c r="F16" s="18">
        <v>2839306</v>
      </c>
      <c r="G16" s="18">
        <v>284506</v>
      </c>
      <c r="H16" s="18">
        <v>583281</v>
      </c>
      <c r="I16" s="18">
        <v>1326283</v>
      </c>
      <c r="J16" s="18">
        <v>101105</v>
      </c>
      <c r="K16" s="18">
        <v>517517</v>
      </c>
      <c r="L16" s="18">
        <v>2048982</v>
      </c>
      <c r="M16" s="18">
        <v>32713</v>
      </c>
      <c r="N16" s="18">
        <v>607480</v>
      </c>
      <c r="O16" s="18">
        <v>912582</v>
      </c>
      <c r="P16" s="18">
        <v>589316</v>
      </c>
      <c r="Q16" s="18">
        <v>160265</v>
      </c>
      <c r="R16" s="18">
        <v>67554</v>
      </c>
      <c r="S16" s="18">
        <v>168512</v>
      </c>
      <c r="T16" s="18">
        <f t="shared" si="0"/>
        <v>1832729.8973174226</v>
      </c>
    </row>
    <row r="17" spans="1:20" x14ac:dyDescent="0.2">
      <c r="A17" s="17" t="s">
        <v>318</v>
      </c>
      <c r="B17" s="18">
        <v>734180</v>
      </c>
      <c r="C17" s="18">
        <v>524051.5</v>
      </c>
      <c r="D17" s="18">
        <v>488272</v>
      </c>
      <c r="E17" s="18">
        <v>1582933</v>
      </c>
      <c r="F17" s="18">
        <v>3161196</v>
      </c>
      <c r="G17" s="18">
        <v>404678</v>
      </c>
      <c r="H17" s="18">
        <v>160794</v>
      </c>
      <c r="I17" s="18">
        <v>882101</v>
      </c>
      <c r="J17" s="18">
        <v>226555</v>
      </c>
      <c r="K17" s="18">
        <v>234279</v>
      </c>
      <c r="L17" s="18">
        <v>2490455</v>
      </c>
      <c r="M17" s="18">
        <v>280552</v>
      </c>
      <c r="N17" s="18">
        <v>82118</v>
      </c>
      <c r="O17" s="18">
        <v>121576</v>
      </c>
      <c r="P17" s="18">
        <v>266782</v>
      </c>
      <c r="Q17" s="18">
        <v>356814</v>
      </c>
      <c r="R17" s="18">
        <v>280415</v>
      </c>
      <c r="S17" s="18">
        <v>22827</v>
      </c>
      <c r="T17" s="18">
        <f t="shared" si="0"/>
        <v>819093.57325136568</v>
      </c>
    </row>
    <row r="18" spans="1:20" x14ac:dyDescent="0.2">
      <c r="A18" s="159" t="s">
        <v>315</v>
      </c>
      <c r="B18" s="158">
        <f>SUM(B15:B17)</f>
        <v>5698361</v>
      </c>
      <c r="C18" s="158">
        <f t="shared" ref="C18:S18" si="2">SUM(C15:C17)</f>
        <v>5022768.5</v>
      </c>
      <c r="D18" s="158">
        <f t="shared" si="2"/>
        <v>4868732.666666667</v>
      </c>
      <c r="E18" s="158">
        <f t="shared" si="2"/>
        <v>8002526</v>
      </c>
      <c r="F18" s="158">
        <f t="shared" si="2"/>
        <v>9669583</v>
      </c>
      <c r="G18" s="158">
        <f t="shared" si="2"/>
        <v>1046347</v>
      </c>
      <c r="H18" s="158">
        <f t="shared" si="2"/>
        <v>2600358</v>
      </c>
      <c r="I18" s="158">
        <f t="shared" si="2"/>
        <v>5367002</v>
      </c>
      <c r="J18" s="158">
        <f t="shared" si="2"/>
        <v>929240</v>
      </c>
      <c r="K18" s="158">
        <f t="shared" si="2"/>
        <v>2014556</v>
      </c>
      <c r="L18" s="158">
        <f t="shared" si="2"/>
        <v>8105054</v>
      </c>
      <c r="M18" s="158">
        <f t="shared" si="2"/>
        <v>1097277</v>
      </c>
      <c r="N18" s="158">
        <f t="shared" si="2"/>
        <v>2632316</v>
      </c>
      <c r="O18" s="158">
        <f t="shared" si="2"/>
        <v>3898411</v>
      </c>
      <c r="P18" s="158">
        <f t="shared" si="2"/>
        <v>2294050</v>
      </c>
      <c r="Q18" s="158">
        <f t="shared" si="2"/>
        <v>1127345.5</v>
      </c>
      <c r="R18" s="158">
        <f t="shared" si="2"/>
        <v>929225</v>
      </c>
      <c r="S18" s="158">
        <f t="shared" si="2"/>
        <v>726790</v>
      </c>
      <c r="T18" s="158">
        <f t="shared" si="0"/>
        <v>4834315.5155539112</v>
      </c>
    </row>
    <row r="19" spans="1:20" x14ac:dyDescent="0.2">
      <c r="A19" s="159" t="s">
        <v>3</v>
      </c>
      <c r="B19" s="158">
        <v>21288622</v>
      </c>
      <c r="C19" s="158">
        <v>37537391</v>
      </c>
      <c r="D19" s="158">
        <v>56939659</v>
      </c>
      <c r="E19" s="158">
        <v>26436714</v>
      </c>
      <c r="F19" s="158">
        <v>43753766</v>
      </c>
      <c r="G19" s="158">
        <v>6579856</v>
      </c>
      <c r="H19" s="158">
        <v>9124284</v>
      </c>
      <c r="I19" s="158">
        <v>15639736</v>
      </c>
      <c r="J19" s="158">
        <v>3424108</v>
      </c>
      <c r="K19" s="158">
        <v>7872769</v>
      </c>
      <c r="L19" s="158">
        <v>35161799</v>
      </c>
      <c r="M19" s="158">
        <v>4383728</v>
      </c>
      <c r="N19" s="158">
        <v>12750617</v>
      </c>
      <c r="O19" s="158">
        <v>15311317</v>
      </c>
      <c r="P19" s="158">
        <v>12582853</v>
      </c>
      <c r="Q19" s="158">
        <v>7910938</v>
      </c>
      <c r="R19" s="158">
        <v>2588090</v>
      </c>
      <c r="S19" s="158">
        <v>3605904</v>
      </c>
      <c r="T19" s="158">
        <f>+T18+T14</f>
        <v>19158226.371066261</v>
      </c>
    </row>
    <row r="20" spans="1:20" x14ac:dyDescent="0.2">
      <c r="A20" s="17" t="s">
        <v>309</v>
      </c>
      <c r="B20" s="18">
        <v>12581</v>
      </c>
      <c r="C20" s="18">
        <v>41124</v>
      </c>
      <c r="D20" s="18">
        <v>85338</v>
      </c>
      <c r="E20" s="18">
        <v>9961</v>
      </c>
      <c r="F20" s="18">
        <v>9071</v>
      </c>
      <c r="G20" s="18">
        <v>10778</v>
      </c>
      <c r="H20" s="18">
        <v>7747</v>
      </c>
      <c r="I20" s="18">
        <v>6525</v>
      </c>
      <c r="J20" s="18">
        <v>663</v>
      </c>
      <c r="K20" s="18">
        <v>14638</v>
      </c>
      <c r="L20" s="18">
        <v>27409</v>
      </c>
      <c r="M20" s="18">
        <v>1280</v>
      </c>
      <c r="N20" s="18">
        <v>1998</v>
      </c>
      <c r="O20" s="18">
        <v>1073</v>
      </c>
      <c r="P20" s="18">
        <v>9490</v>
      </c>
      <c r="Q20" s="18">
        <v>13290</v>
      </c>
      <c r="R20" s="18">
        <v>246</v>
      </c>
      <c r="S20" s="18">
        <v>872</v>
      </c>
      <c r="T20" s="18">
        <f>SUM(B20:S20)</f>
        <v>254084</v>
      </c>
    </row>
    <row r="21" spans="1:20" x14ac:dyDescent="0.2">
      <c r="A21" s="17" t="s">
        <v>310</v>
      </c>
      <c r="B21" s="18">
        <v>10</v>
      </c>
      <c r="C21" s="18">
        <v>24</v>
      </c>
      <c r="D21" s="18">
        <v>59</v>
      </c>
      <c r="E21" s="18">
        <v>8</v>
      </c>
      <c r="F21" s="18">
        <v>6</v>
      </c>
      <c r="G21" s="18">
        <v>7</v>
      </c>
      <c r="H21" s="18">
        <v>7</v>
      </c>
      <c r="I21" s="18">
        <v>9</v>
      </c>
      <c r="J21" s="18">
        <v>2</v>
      </c>
      <c r="K21" s="18">
        <v>5</v>
      </c>
      <c r="L21" s="18">
        <v>12</v>
      </c>
      <c r="M21" s="18">
        <v>1</v>
      </c>
      <c r="N21" s="18">
        <v>2</v>
      </c>
      <c r="O21" s="18">
        <v>1</v>
      </c>
      <c r="P21" s="18">
        <v>8</v>
      </c>
      <c r="Q21" s="18">
        <v>10</v>
      </c>
      <c r="R21" s="18">
        <v>2</v>
      </c>
      <c r="S21" s="18">
        <v>2</v>
      </c>
      <c r="T21" s="18">
        <f>SUM(B21:S21)</f>
        <v>175</v>
      </c>
    </row>
    <row r="22" spans="1:20" ht="13.5" thickBot="1" x14ac:dyDescent="0.25"/>
    <row r="23" spans="1:20" ht="13.5" thickBot="1" x14ac:dyDescent="0.25">
      <c r="A23" s="43" t="s">
        <v>320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5"/>
    </row>
    <row r="24" spans="1:20" ht="15" x14ac:dyDescent="0.25">
      <c r="A24" s="6" t="s">
        <v>321</v>
      </c>
      <c r="B24" s="7">
        <f>+B6/B$19</f>
        <v>8.8088651299271514E-2</v>
      </c>
      <c r="C24" s="7">
        <f t="shared" ref="C24:S24" si="3">+C6/C$19</f>
        <v>4.4709553735367488E-2</v>
      </c>
      <c r="D24" s="7">
        <f t="shared" si="3"/>
        <v>2.5855815773911349E-2</v>
      </c>
      <c r="E24" s="7">
        <f t="shared" si="3"/>
        <v>8.0196956399346764E-2</v>
      </c>
      <c r="F24" s="7">
        <f t="shared" si="3"/>
        <v>9.4319012447979911E-2</v>
      </c>
      <c r="G24" s="7">
        <f t="shared" si="3"/>
        <v>0.14624848932864185</v>
      </c>
      <c r="H24" s="7">
        <f t="shared" si="3"/>
        <v>9.3458511374700737E-2</v>
      </c>
      <c r="I24" s="7">
        <f t="shared" si="3"/>
        <v>0.15404038789401561</v>
      </c>
      <c r="J24" s="7">
        <f t="shared" si="3"/>
        <v>0.14593756972618854</v>
      </c>
      <c r="K24" s="7">
        <f t="shared" si="3"/>
        <v>0.20579506397304431</v>
      </c>
      <c r="L24" s="7">
        <f t="shared" si="3"/>
        <v>9.8464728724488762E-2</v>
      </c>
      <c r="M24" s="7">
        <f t="shared" si="3"/>
        <v>0.13678768390739571</v>
      </c>
      <c r="N24" s="7">
        <f t="shared" si="3"/>
        <v>6.9405739345790085E-2</v>
      </c>
      <c r="O24" s="7">
        <f t="shared" si="3"/>
        <v>8.8561944083582098E-5</v>
      </c>
      <c r="P24" s="7">
        <f t="shared" si="3"/>
        <v>0.14662453737638037</v>
      </c>
      <c r="Q24" s="7">
        <f t="shared" si="3"/>
        <v>6.7294674790777026E-2</v>
      </c>
      <c r="R24" s="7">
        <f t="shared" si="3"/>
        <v>0.15167440081295472</v>
      </c>
      <c r="S24" s="7">
        <f t="shared" si="3"/>
        <v>6.8553128424938659E-2</v>
      </c>
    </row>
    <row r="25" spans="1:20" ht="15" x14ac:dyDescent="0.25">
      <c r="A25" s="8" t="s">
        <v>322</v>
      </c>
      <c r="B25" s="7">
        <f>+B7/B$19</f>
        <v>2.6674342754547478E-3</v>
      </c>
      <c r="C25" s="7">
        <f t="shared" ref="C25:S25" si="4">+C7/C$19</f>
        <v>1.4988122110031568E-3</v>
      </c>
      <c r="D25" s="7">
        <f t="shared" si="4"/>
        <v>1.4197778505604796E-3</v>
      </c>
      <c r="E25" s="7">
        <f t="shared" si="4"/>
        <v>1.1210508234873668E-2</v>
      </c>
      <c r="F25" s="7">
        <f t="shared" si="4"/>
        <v>1.7519177663472443E-3</v>
      </c>
      <c r="G25" s="7">
        <f t="shared" si="4"/>
        <v>5.7941997514839227E-3</v>
      </c>
      <c r="H25" s="7">
        <f t="shared" si="4"/>
        <v>9.8923926523988067E-3</v>
      </c>
      <c r="I25" s="7">
        <f t="shared" si="4"/>
        <v>5.2007271733998583E-3</v>
      </c>
      <c r="J25" s="7">
        <f t="shared" si="4"/>
        <v>1.1904998323651007E-2</v>
      </c>
      <c r="K25" s="7">
        <f t="shared" si="4"/>
        <v>1.3013083452594634E-2</v>
      </c>
      <c r="L25" s="7">
        <f t="shared" si="4"/>
        <v>1.4320939608351666E-3</v>
      </c>
      <c r="M25" s="7">
        <f t="shared" si="4"/>
        <v>3.2666944664449984E-2</v>
      </c>
      <c r="N25" s="7">
        <f t="shared" si="4"/>
        <v>7.3979165086677763E-3</v>
      </c>
      <c r="O25" s="7">
        <f t="shared" si="4"/>
        <v>9.22846806711663E-3</v>
      </c>
      <c r="P25" s="7">
        <f t="shared" si="4"/>
        <v>8.1419531802525234E-3</v>
      </c>
      <c r="Q25" s="7">
        <f t="shared" si="4"/>
        <v>9.8098986491867331E-3</v>
      </c>
      <c r="R25" s="7">
        <f t="shared" si="4"/>
        <v>1.4662163989660328E-2</v>
      </c>
      <c r="S25" s="7">
        <f t="shared" si="4"/>
        <v>7.2902661856777112E-3</v>
      </c>
    </row>
    <row r="26" spans="1:20" ht="15" x14ac:dyDescent="0.25">
      <c r="A26" s="8" t="s">
        <v>323</v>
      </c>
      <c r="B26" s="7">
        <f>+B8/B$19</f>
        <v>8.7700180875962749E-2</v>
      </c>
      <c r="C26" s="7">
        <f t="shared" ref="C26:S26" si="5">+C8/C$19</f>
        <v>5.4837721673304363E-2</v>
      </c>
      <c r="D26" s="7">
        <f t="shared" si="5"/>
        <v>3.5905132484197001E-2</v>
      </c>
      <c r="E26" s="7">
        <f t="shared" si="5"/>
        <v>8.0645726242679031E-2</v>
      </c>
      <c r="F26" s="7">
        <f t="shared" si="5"/>
        <v>0.10814282820820498</v>
      </c>
      <c r="G26" s="7">
        <f t="shared" si="5"/>
        <v>3.889796372443409E-2</v>
      </c>
      <c r="H26" s="7">
        <f t="shared" si="5"/>
        <v>2.9458530663885516E-2</v>
      </c>
      <c r="I26" s="7">
        <f t="shared" si="5"/>
        <v>8.5963343626772215E-2</v>
      </c>
      <c r="J26" s="7">
        <f t="shared" si="5"/>
        <v>2.7741531517113362E-2</v>
      </c>
      <c r="K26" s="7">
        <f t="shared" si="5"/>
        <v>0.14040447522339344</v>
      </c>
      <c r="L26" s="7">
        <f t="shared" si="5"/>
        <v>8.0848223948950956E-2</v>
      </c>
      <c r="M26" s="7">
        <f t="shared" si="5"/>
        <v>4.2507883700813556E-2</v>
      </c>
      <c r="N26" s="7">
        <f t="shared" si="5"/>
        <v>2.182364978886904E-2</v>
      </c>
      <c r="O26" s="7">
        <f t="shared" si="5"/>
        <v>2.8103265055514165E-2</v>
      </c>
      <c r="P26" s="7">
        <f t="shared" si="5"/>
        <v>0.100035182799958</v>
      </c>
      <c r="Q26" s="7">
        <f t="shared" si="5"/>
        <v>2.1831861152242629E-2</v>
      </c>
      <c r="R26" s="7">
        <f t="shared" si="5"/>
        <v>3.4844228755568779E-2</v>
      </c>
      <c r="S26" s="7">
        <f t="shared" si="5"/>
        <v>2.1816165932315446E-2</v>
      </c>
    </row>
    <row r="27" spans="1:20" ht="15" x14ac:dyDescent="0.25">
      <c r="A27" s="8" t="s">
        <v>324</v>
      </c>
      <c r="B27" s="7">
        <f t="shared" ref="B27:B30" si="6">+B9/B$19</f>
        <v>0.13994151429810722</v>
      </c>
      <c r="C27" s="7">
        <f t="shared" ref="C27:S27" si="7">+C9/C$19</f>
        <v>5.4384040702242731E-2</v>
      </c>
      <c r="D27" s="7">
        <f t="shared" si="7"/>
        <v>4.992047809769988E-2</v>
      </c>
      <c r="E27" s="7">
        <f t="shared" si="7"/>
        <v>0.12903207259419608</v>
      </c>
      <c r="F27" s="7">
        <f t="shared" si="7"/>
        <v>8.6997676954253492E-2</v>
      </c>
      <c r="G27" s="7">
        <f t="shared" si="7"/>
        <v>0.18386055865052367</v>
      </c>
      <c r="H27" s="7">
        <f t="shared" si="7"/>
        <v>0.19611215521130207</v>
      </c>
      <c r="I27" s="7">
        <f t="shared" si="7"/>
        <v>0.12009761545847066</v>
      </c>
      <c r="J27" s="7">
        <f t="shared" si="7"/>
        <v>0.19495617544773705</v>
      </c>
      <c r="K27" s="7">
        <f t="shared" si="7"/>
        <v>7.0971344389756635E-2</v>
      </c>
      <c r="L27" s="7">
        <f t="shared" si="7"/>
        <v>0.13267694295163907</v>
      </c>
      <c r="M27" s="7">
        <f t="shared" si="7"/>
        <v>0.11841473741071526</v>
      </c>
      <c r="N27" s="7">
        <f t="shared" si="7"/>
        <v>0.26809981038564645</v>
      </c>
      <c r="O27" s="7">
        <f t="shared" si="7"/>
        <v>0.24182426632535922</v>
      </c>
      <c r="P27" s="7">
        <f t="shared" si="7"/>
        <v>0.2125955854367845</v>
      </c>
      <c r="Q27" s="7">
        <f t="shared" si="7"/>
        <v>7.2636203191075444E-2</v>
      </c>
      <c r="R27" s="7">
        <f t="shared" si="7"/>
        <v>4.0573550378850812E-2</v>
      </c>
      <c r="S27" s="7">
        <f t="shared" si="7"/>
        <v>0.25265120757513232</v>
      </c>
    </row>
    <row r="28" spans="1:20" ht="15" x14ac:dyDescent="0.25">
      <c r="A28" s="8" t="s">
        <v>325</v>
      </c>
      <c r="B28" s="7">
        <f t="shared" si="6"/>
        <v>2.2514139243019111E-2</v>
      </c>
      <c r="C28" s="7">
        <f t="shared" ref="C28:S28" si="8">+C10/C$19</f>
        <v>1.0019556233942843E-2</v>
      </c>
      <c r="D28" s="7">
        <f t="shared" si="8"/>
        <v>6.7957437773438949E-3</v>
      </c>
      <c r="E28" s="7">
        <f t="shared" si="8"/>
        <v>1.8815462466326184E-2</v>
      </c>
      <c r="F28" s="7">
        <f t="shared" si="8"/>
        <v>4.0782066622562271E-2</v>
      </c>
      <c r="G28" s="7">
        <f t="shared" si="8"/>
        <v>2.0756229315656755E-2</v>
      </c>
      <c r="H28" s="7">
        <f t="shared" si="8"/>
        <v>6.3192903684278134E-3</v>
      </c>
      <c r="I28" s="7">
        <f t="shared" si="8"/>
        <v>1.7344026778968649E-2</v>
      </c>
      <c r="J28" s="7">
        <f t="shared" si="8"/>
        <v>5.68031148550221E-3</v>
      </c>
      <c r="K28" s="7">
        <f t="shared" si="8"/>
        <v>1.8075215975471907E-2</v>
      </c>
      <c r="L28" s="7">
        <f t="shared" si="8"/>
        <v>4.5394918502321226E-2</v>
      </c>
      <c r="M28" s="7">
        <f t="shared" si="8"/>
        <v>1.3004228364533566E-2</v>
      </c>
      <c r="N28" s="7">
        <f t="shared" si="8"/>
        <v>4.8065909281095965E-3</v>
      </c>
      <c r="O28" s="7">
        <f t="shared" si="8"/>
        <v>6.266149410922653E-3</v>
      </c>
      <c r="P28" s="7">
        <f t="shared" si="8"/>
        <v>1.2878239934933675E-2</v>
      </c>
      <c r="Q28" s="7">
        <f t="shared" si="8"/>
        <v>6.9326165873124018E-3</v>
      </c>
      <c r="R28" s="7">
        <f t="shared" si="8"/>
        <v>6.019883388908423E-3</v>
      </c>
      <c r="S28" s="7">
        <f t="shared" si="8"/>
        <v>4.9535428563821995E-3</v>
      </c>
    </row>
    <row r="29" spans="1:20" ht="15" x14ac:dyDescent="0.25">
      <c r="A29" s="8" t="s">
        <v>326</v>
      </c>
      <c r="B29" s="7">
        <f t="shared" si="6"/>
        <v>0.19781341413267614</v>
      </c>
      <c r="C29" s="7">
        <f t="shared" ref="C29:S29" si="9">+C11/C$19</f>
        <v>0.1154705317692431</v>
      </c>
      <c r="D29" s="7">
        <f t="shared" si="9"/>
        <v>7.7279897303213566E-2</v>
      </c>
      <c r="E29" s="7">
        <f t="shared" si="9"/>
        <v>0.1906303862121442</v>
      </c>
      <c r="F29" s="7">
        <f t="shared" si="9"/>
        <v>0.22671134183055236</v>
      </c>
      <c r="G29" s="7">
        <f t="shared" si="9"/>
        <v>0.16824973069319449</v>
      </c>
      <c r="H29" s="7">
        <f t="shared" si="9"/>
        <v>0.20451566391401232</v>
      </c>
      <c r="I29" s="7">
        <f t="shared" si="9"/>
        <v>9.1546238376402259E-2</v>
      </c>
      <c r="J29" s="7">
        <f t="shared" si="9"/>
        <v>0.27702397237470311</v>
      </c>
      <c r="K29" s="7">
        <f t="shared" si="9"/>
        <v>0.17469571379523519</v>
      </c>
      <c r="L29" s="7">
        <f t="shared" si="9"/>
        <v>0.2599973340385684</v>
      </c>
      <c r="M29" s="7">
        <f t="shared" si="9"/>
        <v>0.26071599332805317</v>
      </c>
      <c r="N29" s="7">
        <f t="shared" si="9"/>
        <v>0.32659266606470888</v>
      </c>
      <c r="O29" s="7">
        <f t="shared" si="9"/>
        <v>0.34068728379145963</v>
      </c>
      <c r="P29" s="7">
        <f t="shared" si="9"/>
        <v>0.12446692335990892</v>
      </c>
      <c r="Q29" s="7">
        <f t="shared" si="9"/>
        <v>8.9323225640246459E-2</v>
      </c>
      <c r="R29" s="7">
        <f t="shared" si="9"/>
        <v>0.2782584840558095</v>
      </c>
      <c r="S29" s="7">
        <f t="shared" si="9"/>
        <v>0.19907962053343628</v>
      </c>
    </row>
    <row r="30" spans="1:20" ht="15" x14ac:dyDescent="0.25">
      <c r="A30" s="8" t="s">
        <v>327</v>
      </c>
      <c r="B30" s="7">
        <f t="shared" si="6"/>
        <v>0.12479220120494412</v>
      </c>
      <c r="C30" s="7">
        <f t="shared" ref="C30:S30" si="10">+C12/C$19</f>
        <v>2.4689622142359334E-2</v>
      </c>
      <c r="D30" s="7">
        <f t="shared" si="10"/>
        <v>9.2230911791492572E-3</v>
      </c>
      <c r="E30" s="7">
        <f t="shared" si="10"/>
        <v>3.2701454499980596E-2</v>
      </c>
      <c r="F30" s="7">
        <f t="shared" si="10"/>
        <v>0.12312279587544532</v>
      </c>
      <c r="G30" s="7">
        <f t="shared" si="10"/>
        <v>0</v>
      </c>
      <c r="H30" s="7">
        <f t="shared" si="10"/>
        <v>5.6465252506388446E-2</v>
      </c>
      <c r="I30" s="7">
        <f t="shared" si="10"/>
        <v>9.1141627966098662E-2</v>
      </c>
      <c r="J30" s="7">
        <f t="shared" si="10"/>
        <v>0</v>
      </c>
      <c r="K30" s="7">
        <f t="shared" si="10"/>
        <v>4.8583922632557874E-3</v>
      </c>
      <c r="L30" s="7">
        <f t="shared" si="10"/>
        <v>2.3715481679421464E-2</v>
      </c>
      <c r="M30" s="7">
        <f t="shared" si="10"/>
        <v>3.5139497706062055E-2</v>
      </c>
      <c r="N30" s="7">
        <f t="shared" si="10"/>
        <v>9.5427460490735472E-2</v>
      </c>
      <c r="O30" s="7">
        <f t="shared" si="10"/>
        <v>0.11919222885921571</v>
      </c>
      <c r="P30" s="7">
        <f t="shared" si="10"/>
        <v>1.6904433358634962E-2</v>
      </c>
      <c r="Q30" s="7">
        <f t="shared" si="10"/>
        <v>3.8917635304435455E-2</v>
      </c>
      <c r="R30" s="7">
        <f t="shared" si="10"/>
        <v>3.7653250080174956E-2</v>
      </c>
      <c r="S30" s="7">
        <f t="shared" si="10"/>
        <v>0.24410050849939433</v>
      </c>
    </row>
    <row r="31" spans="1:20" ht="15.75" thickBot="1" x14ac:dyDescent="0.3">
      <c r="A31" s="8" t="s">
        <v>328</v>
      </c>
      <c r="B31" s="7">
        <f t="shared" ref="B31:B37" si="11">+B13/B$19</f>
        <v>6.8810794799212469E-2</v>
      </c>
      <c r="C31" s="7">
        <f t="shared" ref="C31:S31" si="12">+C13/C$19</f>
        <v>6.0583086341829136E-2</v>
      </c>
      <c r="D31" s="7">
        <f t="shared" si="12"/>
        <v>4.1426515509456537E-2</v>
      </c>
      <c r="E31" s="7">
        <f t="shared" si="12"/>
        <v>0.15406241486744532</v>
      </c>
      <c r="F31" s="7">
        <f t="shared" si="12"/>
        <v>9.7172343976059117E-2</v>
      </c>
      <c r="G31" s="7">
        <f t="shared" si="12"/>
        <v>0.27717004749040103</v>
      </c>
      <c r="H31" s="7">
        <f t="shared" si="12"/>
        <v>0.11878510138439356</v>
      </c>
      <c r="I31" s="7">
        <f t="shared" si="12"/>
        <v>9.1501544527350084E-2</v>
      </c>
      <c r="J31" s="7">
        <f t="shared" si="12"/>
        <v>6.5373814143712752E-2</v>
      </c>
      <c r="K31" s="7">
        <f t="shared" si="12"/>
        <v>0.11629758221027443</v>
      </c>
      <c r="L31" s="7">
        <f t="shared" si="12"/>
        <v>0.12696290084588677</v>
      </c>
      <c r="M31" s="7">
        <f t="shared" si="12"/>
        <v>0.11045621443666213</v>
      </c>
      <c r="N31" s="7">
        <f t="shared" si="12"/>
        <v>0</v>
      </c>
      <c r="O31" s="7">
        <f t="shared" si="12"/>
        <v>0</v>
      </c>
      <c r="P31" s="7">
        <f t="shared" si="12"/>
        <v>0.19603757589793031</v>
      </c>
      <c r="Q31" s="7">
        <f t="shared" si="12"/>
        <v>5.0749228473285973E-2</v>
      </c>
      <c r="R31" s="7">
        <f t="shared" si="12"/>
        <v>7.7275133399534013E-2</v>
      </c>
      <c r="S31" s="7">
        <f t="shared" si="12"/>
        <v>0</v>
      </c>
    </row>
    <row r="32" spans="1:20" ht="15.75" thickBot="1" x14ac:dyDescent="0.3">
      <c r="A32" s="9" t="s">
        <v>316</v>
      </c>
      <c r="B32" s="10">
        <f t="shared" si="11"/>
        <v>0.73232833012864806</v>
      </c>
      <c r="C32" s="10">
        <f t="shared" ref="C32:S32" si="13">+C14/C$19</f>
        <v>0.36619292480929216</v>
      </c>
      <c r="D32" s="10">
        <f t="shared" si="13"/>
        <v>0.24782645197553194</v>
      </c>
      <c r="E32" s="10">
        <f t="shared" si="13"/>
        <v>0.69729498151699187</v>
      </c>
      <c r="F32" s="10">
        <f t="shared" si="13"/>
        <v>0.77899998368140466</v>
      </c>
      <c r="G32" s="10">
        <f t="shared" si="13"/>
        <v>0.84097721895433575</v>
      </c>
      <c r="H32" s="10">
        <f t="shared" si="13"/>
        <v>0.71500689807550932</v>
      </c>
      <c r="I32" s="10">
        <f t="shared" si="13"/>
        <v>0.65683551180147803</v>
      </c>
      <c r="J32" s="10">
        <f t="shared" si="13"/>
        <v>0.7286183730186081</v>
      </c>
      <c r="K32" s="10">
        <f t="shared" si="13"/>
        <v>0.74411087128302633</v>
      </c>
      <c r="L32" s="10">
        <f t="shared" si="13"/>
        <v>0.76949262465211177</v>
      </c>
      <c r="M32" s="10">
        <f t="shared" si="13"/>
        <v>0.74969318351868541</v>
      </c>
      <c r="N32" s="10">
        <f t="shared" si="13"/>
        <v>0.79355383351252728</v>
      </c>
      <c r="O32" s="10">
        <f t="shared" si="13"/>
        <v>0.74539022345367156</v>
      </c>
      <c r="P32" s="10">
        <f t="shared" si="13"/>
        <v>0.8176844313447833</v>
      </c>
      <c r="Q32" s="10">
        <f t="shared" si="13"/>
        <v>0.35749534378856213</v>
      </c>
      <c r="R32" s="10">
        <f t="shared" si="13"/>
        <v>0.64096109486146158</v>
      </c>
      <c r="S32" s="10">
        <f t="shared" si="13"/>
        <v>0.79844444000727699</v>
      </c>
    </row>
    <row r="33" spans="1:19" ht="15" x14ac:dyDescent="0.25">
      <c r="A33" s="8" t="s">
        <v>329</v>
      </c>
      <c r="B33" s="7">
        <f t="shared" si="11"/>
        <v>0.14790097733897478</v>
      </c>
      <c r="C33" s="7">
        <f t="shared" ref="C33:S33" si="14">+C15/C$19</f>
        <v>5.700032535559011E-2</v>
      </c>
      <c r="D33" s="7">
        <f t="shared" si="14"/>
        <v>3.5914218125776505E-2</v>
      </c>
      <c r="E33" s="7">
        <f t="shared" si="14"/>
        <v>0.12668673572668676</v>
      </c>
      <c r="F33" s="7">
        <f t="shared" si="14"/>
        <v>8.3857490118679157E-2</v>
      </c>
      <c r="G33" s="7">
        <f t="shared" si="14"/>
        <v>5.4281279103980389E-2</v>
      </c>
      <c r="H33" s="7">
        <f t="shared" si="14"/>
        <v>0.20344423737796852</v>
      </c>
      <c r="I33" s="7">
        <f t="shared" si="14"/>
        <v>0.20196108169600815</v>
      </c>
      <c r="J33" s="7">
        <f t="shared" si="14"/>
        <v>0.17568955184824778</v>
      </c>
      <c r="K33" s="7">
        <f t="shared" si="14"/>
        <v>0.16039591660824801</v>
      </c>
      <c r="L33" s="7">
        <f t="shared" si="14"/>
        <v>0.10140598892565196</v>
      </c>
      <c r="M33" s="7">
        <f t="shared" si="14"/>
        <v>0.17884595029618627</v>
      </c>
      <c r="N33" s="7">
        <f t="shared" si="14"/>
        <v>0.15236266605765039</v>
      </c>
      <c r="O33" s="7">
        <f t="shared" si="14"/>
        <v>0.18706770945961082</v>
      </c>
      <c r="P33" s="7">
        <f t="shared" si="14"/>
        <v>0.11427869339330278</v>
      </c>
      <c r="Q33" s="7">
        <f t="shared" si="14"/>
        <v>7.7142116396311036E-2</v>
      </c>
      <c r="R33" s="7">
        <f t="shared" si="14"/>
        <v>0.22458878941613314</v>
      </c>
      <c r="S33" s="7">
        <f t="shared" si="14"/>
        <v>0.14849286059750896</v>
      </c>
    </row>
    <row r="34" spans="1:19" ht="15" x14ac:dyDescent="0.25">
      <c r="A34" s="8" t="s">
        <v>330</v>
      </c>
      <c r="B34" s="7">
        <f t="shared" si="11"/>
        <v>8.5283725738565894E-2</v>
      </c>
      <c r="C34" s="7">
        <f t="shared" ref="C34:S34" si="15">+C16/C$19</f>
        <v>6.2845963375557992E-2</v>
      </c>
      <c r="D34" s="7">
        <f t="shared" si="15"/>
        <v>4.101740990990714E-2</v>
      </c>
      <c r="E34" s="7">
        <f t="shared" si="15"/>
        <v>0.11614196832480769</v>
      </c>
      <c r="F34" s="7">
        <f t="shared" si="15"/>
        <v>6.4892836881744076E-2</v>
      </c>
      <c r="G34" s="7">
        <f t="shared" si="15"/>
        <v>4.3238940183493377E-2</v>
      </c>
      <c r="H34" s="7">
        <f t="shared" si="15"/>
        <v>6.3926221498585539E-2</v>
      </c>
      <c r="I34" s="7">
        <f t="shared" si="15"/>
        <v>8.4802134767492238E-2</v>
      </c>
      <c r="J34" s="7">
        <f t="shared" si="15"/>
        <v>2.9527398084406214E-2</v>
      </c>
      <c r="K34" s="7">
        <f t="shared" si="15"/>
        <v>6.5735067293350033E-2</v>
      </c>
      <c r="L34" s="7">
        <f t="shared" si="15"/>
        <v>5.8272956966735408E-2</v>
      </c>
      <c r="M34" s="7">
        <f t="shared" si="15"/>
        <v>7.4623699280612302E-3</v>
      </c>
      <c r="N34" s="7">
        <f t="shared" si="15"/>
        <v>4.7643184639613909E-2</v>
      </c>
      <c r="O34" s="7">
        <f t="shared" si="15"/>
        <v>5.9601796501241533E-2</v>
      </c>
      <c r="P34" s="7">
        <f t="shared" si="15"/>
        <v>4.6834847391128226E-2</v>
      </c>
      <c r="Q34" s="7">
        <f t="shared" si="15"/>
        <v>2.0258659592579286E-2</v>
      </c>
      <c r="R34" s="7">
        <f t="shared" si="15"/>
        <v>2.6101874355219486E-2</v>
      </c>
      <c r="S34" s="7">
        <f t="shared" si="15"/>
        <v>4.6732248002165334E-2</v>
      </c>
    </row>
    <row r="35" spans="1:19" ht="15.75" thickBot="1" x14ac:dyDescent="0.3">
      <c r="A35" s="8" t="s">
        <v>331</v>
      </c>
      <c r="B35" s="7">
        <f t="shared" si="11"/>
        <v>3.4486966793811268E-2</v>
      </c>
      <c r="C35" s="7">
        <f t="shared" ref="C35:S35" si="16">+C17/C$19</f>
        <v>1.3960786459559749E-2</v>
      </c>
      <c r="D35" s="7">
        <f t="shared" si="16"/>
        <v>8.5752533221177176E-3</v>
      </c>
      <c r="E35" s="7">
        <f t="shared" si="16"/>
        <v>5.9876314431513693E-2</v>
      </c>
      <c r="F35" s="7">
        <f t="shared" si="16"/>
        <v>7.2249689318172064E-2</v>
      </c>
      <c r="G35" s="7">
        <f t="shared" si="16"/>
        <v>6.1502561758190452E-2</v>
      </c>
      <c r="H35" s="7">
        <f t="shared" si="16"/>
        <v>1.7622643047936693E-2</v>
      </c>
      <c r="I35" s="7">
        <f t="shared" si="16"/>
        <v>5.6401271735021616E-2</v>
      </c>
      <c r="J35" s="7">
        <f t="shared" si="16"/>
        <v>6.6164677048737949E-2</v>
      </c>
      <c r="K35" s="7">
        <f t="shared" si="16"/>
        <v>2.9758144815375632E-2</v>
      </c>
      <c r="L35" s="7">
        <f t="shared" si="16"/>
        <v>7.0828429455500844E-2</v>
      </c>
      <c r="M35" s="7">
        <f t="shared" si="16"/>
        <v>6.399849625706705E-2</v>
      </c>
      <c r="N35" s="7">
        <f t="shared" si="16"/>
        <v>6.4403157902084267E-3</v>
      </c>
      <c r="O35" s="7">
        <f t="shared" si="16"/>
        <v>7.9402705854760888E-3</v>
      </c>
      <c r="P35" s="7">
        <f t="shared" si="16"/>
        <v>2.1202027870785744E-2</v>
      </c>
      <c r="Q35" s="7">
        <f t="shared" si="16"/>
        <v>4.510388022254757E-2</v>
      </c>
      <c r="R35" s="7">
        <f t="shared" si="16"/>
        <v>0.10834824136718584</v>
      </c>
      <c r="S35" s="7">
        <f t="shared" si="16"/>
        <v>6.3304513930487333E-3</v>
      </c>
    </row>
    <row r="36" spans="1:19" ht="15.75" thickBot="1" x14ac:dyDescent="0.3">
      <c r="A36" s="9" t="s">
        <v>315</v>
      </c>
      <c r="B36" s="10">
        <f t="shared" si="11"/>
        <v>0.26767166987135194</v>
      </c>
      <c r="C36" s="10">
        <f t="shared" ref="C36:S36" si="17">+C18/C$19</f>
        <v>0.13380707519070784</v>
      </c>
      <c r="D36" s="10">
        <f t="shared" si="17"/>
        <v>8.5506881357801365E-2</v>
      </c>
      <c r="E36" s="10">
        <f t="shared" si="17"/>
        <v>0.30270501848300813</v>
      </c>
      <c r="F36" s="10">
        <f t="shared" si="17"/>
        <v>0.22100001631859528</v>
      </c>
      <c r="G36" s="10">
        <f t="shared" si="17"/>
        <v>0.15902278104566422</v>
      </c>
      <c r="H36" s="10">
        <f t="shared" si="17"/>
        <v>0.28499310192449073</v>
      </c>
      <c r="I36" s="10">
        <f t="shared" si="17"/>
        <v>0.34316448819852202</v>
      </c>
      <c r="J36" s="10">
        <f t="shared" si="17"/>
        <v>0.27138162698139195</v>
      </c>
      <c r="K36" s="10">
        <f t="shared" si="17"/>
        <v>0.25588912871697367</v>
      </c>
      <c r="L36" s="10">
        <f t="shared" si="17"/>
        <v>0.2305073753478882</v>
      </c>
      <c r="M36" s="10">
        <f t="shared" si="17"/>
        <v>0.25030681648131453</v>
      </c>
      <c r="N36" s="10">
        <f t="shared" si="17"/>
        <v>0.20644616648747272</v>
      </c>
      <c r="O36" s="10">
        <f t="shared" si="17"/>
        <v>0.25460977654632844</v>
      </c>
      <c r="P36" s="10">
        <f t="shared" si="17"/>
        <v>0.18231556865521675</v>
      </c>
      <c r="Q36" s="10">
        <f t="shared" si="17"/>
        <v>0.14250465621143787</v>
      </c>
      <c r="R36" s="10">
        <f t="shared" si="17"/>
        <v>0.35903890513853848</v>
      </c>
      <c r="S36" s="10">
        <f t="shared" si="17"/>
        <v>0.20155555999272304</v>
      </c>
    </row>
    <row r="37" spans="1:19" ht="15" thickBot="1" x14ac:dyDescent="0.25">
      <c r="A37" s="11" t="s">
        <v>3</v>
      </c>
      <c r="B37" s="12">
        <f t="shared" si="11"/>
        <v>1</v>
      </c>
      <c r="C37" s="12">
        <f t="shared" ref="C37:S37" si="18">+C19/C$19</f>
        <v>1</v>
      </c>
      <c r="D37" s="12">
        <f t="shared" si="18"/>
        <v>1</v>
      </c>
      <c r="E37" s="12">
        <f t="shared" si="18"/>
        <v>1</v>
      </c>
      <c r="F37" s="12">
        <f t="shared" si="18"/>
        <v>1</v>
      </c>
      <c r="G37" s="12">
        <f t="shared" si="18"/>
        <v>1</v>
      </c>
      <c r="H37" s="12">
        <f t="shared" si="18"/>
        <v>1</v>
      </c>
      <c r="I37" s="12">
        <f t="shared" si="18"/>
        <v>1</v>
      </c>
      <c r="J37" s="12">
        <f t="shared" si="18"/>
        <v>1</v>
      </c>
      <c r="K37" s="12">
        <f t="shared" si="18"/>
        <v>1</v>
      </c>
      <c r="L37" s="12">
        <f t="shared" si="18"/>
        <v>1</v>
      </c>
      <c r="M37" s="12">
        <f t="shared" si="18"/>
        <v>1</v>
      </c>
      <c r="N37" s="12">
        <f t="shared" si="18"/>
        <v>1</v>
      </c>
      <c r="O37" s="12">
        <f t="shared" si="18"/>
        <v>1</v>
      </c>
      <c r="P37" s="12">
        <f t="shared" si="18"/>
        <v>1</v>
      </c>
      <c r="Q37" s="12">
        <f t="shared" si="18"/>
        <v>1</v>
      </c>
      <c r="R37" s="12">
        <f t="shared" si="18"/>
        <v>1</v>
      </c>
      <c r="S37" s="12">
        <f t="shared" si="18"/>
        <v>1</v>
      </c>
    </row>
  </sheetData>
  <mergeCells count="4">
    <mergeCell ref="T4:T5"/>
    <mergeCell ref="A23:S23"/>
    <mergeCell ref="A2:T2"/>
    <mergeCell ref="A3:T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H24" sqref="H24"/>
    </sheetView>
  </sheetViews>
  <sheetFormatPr baseColWidth="10" defaultRowHeight="12.75" x14ac:dyDescent="0.2"/>
  <cols>
    <col min="1" max="1" width="35.42578125" bestFit="1" customWidth="1"/>
  </cols>
  <sheetData>
    <row r="1" spans="1:7" ht="15" x14ac:dyDescent="0.2">
      <c r="A1" s="160" t="s">
        <v>481</v>
      </c>
      <c r="B1" s="161"/>
      <c r="C1" s="161"/>
      <c r="D1" s="161"/>
      <c r="E1" s="161"/>
      <c r="F1" s="161"/>
      <c r="G1" s="161"/>
    </row>
    <row r="2" spans="1:7" ht="15" x14ac:dyDescent="0.2">
      <c r="A2" s="154" t="s">
        <v>480</v>
      </c>
      <c r="B2" s="155"/>
      <c r="C2" s="155"/>
      <c r="D2" s="155"/>
      <c r="E2" s="155"/>
      <c r="F2" s="155"/>
      <c r="G2" s="155"/>
    </row>
    <row r="3" spans="1:7" x14ac:dyDescent="0.2">
      <c r="A3" s="14" t="s">
        <v>332</v>
      </c>
      <c r="B3" s="15" t="s">
        <v>290</v>
      </c>
      <c r="C3" s="15" t="s">
        <v>261</v>
      </c>
      <c r="D3" s="15" t="s">
        <v>335</v>
      </c>
      <c r="E3" s="15" t="s">
        <v>255</v>
      </c>
      <c r="F3" s="15" t="s">
        <v>257</v>
      </c>
      <c r="G3" s="15" t="s">
        <v>336</v>
      </c>
    </row>
    <row r="4" spans="1:7" x14ac:dyDescent="0.2">
      <c r="A4" s="14" t="s">
        <v>333</v>
      </c>
      <c r="B4" s="16" t="s">
        <v>334</v>
      </c>
      <c r="C4" s="16" t="s">
        <v>262</v>
      </c>
      <c r="D4" s="16" t="s">
        <v>235</v>
      </c>
      <c r="E4" s="16" t="s">
        <v>210</v>
      </c>
      <c r="F4" s="16" t="s">
        <v>199</v>
      </c>
      <c r="G4" s="16" t="s">
        <v>78</v>
      </c>
    </row>
    <row r="5" spans="1:7" x14ac:dyDescent="0.2">
      <c r="A5" s="17" t="s">
        <v>317</v>
      </c>
      <c r="B5" s="18">
        <v>1622482</v>
      </c>
      <c r="C5" s="18">
        <v>2184206</v>
      </c>
      <c r="D5" s="18">
        <v>1512800.5</v>
      </c>
      <c r="E5" s="18">
        <v>701657</v>
      </c>
      <c r="F5" s="18">
        <v>4388500</v>
      </c>
      <c r="G5" s="18">
        <v>480101</v>
      </c>
    </row>
    <row r="6" spans="1:7" x14ac:dyDescent="0.2">
      <c r="A6" s="17" t="s">
        <v>300</v>
      </c>
      <c r="B6" s="18">
        <v>38002</v>
      </c>
      <c r="C6" s="18">
        <v>296344</v>
      </c>
      <c r="D6" s="18">
        <v>107479</v>
      </c>
      <c r="E6" s="18">
        <v>62022</v>
      </c>
      <c r="F6" s="18">
        <v>116911</v>
      </c>
      <c r="G6" s="18">
        <v>95006</v>
      </c>
    </row>
    <row r="7" spans="1:7" x14ac:dyDescent="0.2">
      <c r="A7" s="17" t="s">
        <v>301</v>
      </c>
      <c r="B7" s="18">
        <v>2716788</v>
      </c>
      <c r="C7" s="18">
        <v>1257102</v>
      </c>
      <c r="D7" s="18">
        <v>809031.5</v>
      </c>
      <c r="E7" s="18">
        <v>619441</v>
      </c>
      <c r="F7" s="18">
        <v>6452953</v>
      </c>
      <c r="G7" s="18">
        <v>104965</v>
      </c>
    </row>
    <row r="8" spans="1:7" x14ac:dyDescent="0.2">
      <c r="A8" s="17" t="s">
        <v>302</v>
      </c>
      <c r="B8" s="18">
        <v>1949689</v>
      </c>
      <c r="C8" s="18">
        <v>508277</v>
      </c>
      <c r="D8" s="18">
        <v>578419.5</v>
      </c>
      <c r="E8" s="18">
        <v>540850</v>
      </c>
      <c r="F8" s="18">
        <v>2157782</v>
      </c>
      <c r="G8" s="18">
        <v>497471</v>
      </c>
    </row>
    <row r="9" spans="1:7" x14ac:dyDescent="0.2">
      <c r="A9" s="17" t="s">
        <v>303</v>
      </c>
      <c r="B9" s="18">
        <v>0</v>
      </c>
      <c r="C9" s="18">
        <v>1098709</v>
      </c>
      <c r="D9" s="18">
        <v>382836.5</v>
      </c>
      <c r="E9" s="18">
        <v>0</v>
      </c>
      <c r="F9" s="18">
        <v>0</v>
      </c>
      <c r="G9" s="18">
        <v>0</v>
      </c>
    </row>
    <row r="10" spans="1:7" x14ac:dyDescent="0.2">
      <c r="A10" s="17" t="s">
        <v>304</v>
      </c>
      <c r="B10" s="18">
        <v>9187154</v>
      </c>
      <c r="C10" s="18">
        <v>5534837</v>
      </c>
      <c r="D10" s="18">
        <v>5133067</v>
      </c>
      <c r="E10" s="18">
        <v>3096576</v>
      </c>
      <c r="F10" s="18">
        <v>9179075</v>
      </c>
      <c r="G10" s="18">
        <v>1206345</v>
      </c>
    </row>
    <row r="11" spans="1:7" x14ac:dyDescent="0.2">
      <c r="A11" s="17" t="s">
        <v>305</v>
      </c>
      <c r="B11" s="18">
        <v>2853592</v>
      </c>
      <c r="C11" s="18">
        <v>571812</v>
      </c>
      <c r="D11" s="18">
        <v>183123.5</v>
      </c>
      <c r="E11" s="18">
        <v>79209</v>
      </c>
      <c r="F11" s="18">
        <v>0</v>
      </c>
      <c r="G11" s="18">
        <v>103499</v>
      </c>
    </row>
    <row r="12" spans="1:7" x14ac:dyDescent="0.2">
      <c r="A12" s="17" t="s">
        <v>306</v>
      </c>
      <c r="B12" s="18">
        <v>2467091</v>
      </c>
      <c r="C12" s="18">
        <v>0</v>
      </c>
      <c r="D12" s="18">
        <v>113518</v>
      </c>
      <c r="E12" s="18">
        <v>189331</v>
      </c>
      <c r="F12" s="18">
        <v>17470985</v>
      </c>
      <c r="G12" s="18">
        <v>0</v>
      </c>
    </row>
    <row r="13" spans="1:7" x14ac:dyDescent="0.2">
      <c r="A13" s="19" t="s">
        <v>316</v>
      </c>
      <c r="B13" s="15">
        <f t="shared" ref="B13:G13" si="0">SUM(B5:B12)</f>
        <v>20834798</v>
      </c>
      <c r="C13" s="15">
        <f t="shared" si="0"/>
        <v>11451287</v>
      </c>
      <c r="D13" s="15">
        <f t="shared" si="0"/>
        <v>8820275.5</v>
      </c>
      <c r="E13" s="15">
        <f t="shared" si="0"/>
        <v>5289086</v>
      </c>
      <c r="F13" s="15">
        <f t="shared" si="0"/>
        <v>39766206</v>
      </c>
      <c r="G13" s="15">
        <f t="shared" si="0"/>
        <v>2487387</v>
      </c>
    </row>
    <row r="14" spans="1:7" x14ac:dyDescent="0.2">
      <c r="A14" s="17" t="s">
        <v>307</v>
      </c>
      <c r="B14" s="18">
        <v>834360</v>
      </c>
      <c r="C14" s="18">
        <v>3032594</v>
      </c>
      <c r="D14" s="18">
        <v>986541</v>
      </c>
      <c r="E14" s="18">
        <v>445678</v>
      </c>
      <c r="F14" s="18">
        <v>1288927</v>
      </c>
      <c r="G14" s="18">
        <v>219231</v>
      </c>
    </row>
    <row r="15" spans="1:7" x14ac:dyDescent="0.2">
      <c r="A15" s="17" t="s">
        <v>308</v>
      </c>
      <c r="B15" s="18">
        <v>2168077</v>
      </c>
      <c r="C15" s="18">
        <v>621482</v>
      </c>
      <c r="D15" s="18">
        <v>156091</v>
      </c>
      <c r="E15" s="18">
        <v>14472</v>
      </c>
      <c r="F15" s="18">
        <v>1316864</v>
      </c>
      <c r="G15" s="18">
        <v>0</v>
      </c>
    </row>
    <row r="16" spans="1:7" x14ac:dyDescent="0.2">
      <c r="A16" s="17" t="s">
        <v>318</v>
      </c>
      <c r="B16" s="18">
        <v>2164283</v>
      </c>
      <c r="C16" s="18">
        <v>437288</v>
      </c>
      <c r="D16" s="18">
        <v>139405</v>
      </c>
      <c r="E16" s="18">
        <v>59511</v>
      </c>
      <c r="F16" s="18">
        <v>2046061</v>
      </c>
      <c r="G16" s="18">
        <v>15251</v>
      </c>
    </row>
    <row r="17" spans="1:7" x14ac:dyDescent="0.2">
      <c r="A17" s="19" t="s">
        <v>315</v>
      </c>
      <c r="B17" s="15">
        <f>SUM(B14:B16)</f>
        <v>5166720</v>
      </c>
      <c r="C17" s="15">
        <f>SUM(C14:C16)</f>
        <v>4091364</v>
      </c>
      <c r="D17" s="15">
        <f t="shared" ref="D17:G17" si="1">SUM(D14:D16)</f>
        <v>1282037</v>
      </c>
      <c r="E17" s="15">
        <f t="shared" si="1"/>
        <v>519661</v>
      </c>
      <c r="F17" s="15">
        <f t="shared" si="1"/>
        <v>4651852</v>
      </c>
      <c r="G17" s="15">
        <f t="shared" si="1"/>
        <v>234482</v>
      </c>
    </row>
    <row r="18" spans="1:7" x14ac:dyDescent="0.2">
      <c r="A18" s="19" t="s">
        <v>3</v>
      </c>
      <c r="B18" s="15">
        <f>+B13+B17</f>
        <v>26001518</v>
      </c>
      <c r="C18" s="15">
        <f>+C13+C17</f>
        <v>15542651</v>
      </c>
      <c r="D18" s="15">
        <f t="shared" ref="D18:G18" si="2">+D13+D17</f>
        <v>10102312.5</v>
      </c>
      <c r="E18" s="15">
        <f t="shared" si="2"/>
        <v>5808747</v>
      </c>
      <c r="F18" s="15">
        <f t="shared" si="2"/>
        <v>44418058</v>
      </c>
      <c r="G18" s="15">
        <f t="shared" si="2"/>
        <v>2721869</v>
      </c>
    </row>
    <row r="19" spans="1:7" x14ac:dyDescent="0.2">
      <c r="A19" s="17" t="s">
        <v>309</v>
      </c>
      <c r="B19" s="20">
        <v>11639</v>
      </c>
      <c r="C19" s="20">
        <v>247</v>
      </c>
      <c r="D19" s="20">
        <v>1967</v>
      </c>
      <c r="E19" s="20">
        <v>770</v>
      </c>
      <c r="F19" s="20">
        <v>3202</v>
      </c>
      <c r="G19" s="20">
        <v>648</v>
      </c>
    </row>
    <row r="20" spans="1:7" x14ac:dyDescent="0.2">
      <c r="A20" s="17" t="s">
        <v>310</v>
      </c>
      <c r="B20" s="21">
        <v>5</v>
      </c>
      <c r="C20" s="21">
        <v>1</v>
      </c>
      <c r="D20" s="21">
        <v>5</v>
      </c>
      <c r="E20" s="21">
        <v>2</v>
      </c>
      <c r="F20" s="21">
        <v>3</v>
      </c>
      <c r="G20" s="21">
        <v>2</v>
      </c>
    </row>
    <row r="22" spans="1:7" x14ac:dyDescent="0.2">
      <c r="A22" s="46" t="s">
        <v>320</v>
      </c>
      <c r="B22" s="47"/>
      <c r="C22" s="47"/>
      <c r="D22" s="47"/>
      <c r="E22" s="47"/>
      <c r="F22" s="47"/>
      <c r="G22" s="47"/>
    </row>
    <row r="23" spans="1:7" ht="15" x14ac:dyDescent="0.25">
      <c r="A23" s="6" t="s">
        <v>321</v>
      </c>
      <c r="B23" s="22">
        <f>+B5/$B$18</f>
        <v>6.2399510674722915E-2</v>
      </c>
      <c r="C23" s="22">
        <f>+C5/$C$18</f>
        <v>0.14052982338727157</v>
      </c>
      <c r="D23" s="22">
        <f>+D5/$D$18</f>
        <v>0.14974794137480898</v>
      </c>
      <c r="E23" s="22">
        <f>+E5/$E$18</f>
        <v>0.12079317622199762</v>
      </c>
      <c r="F23" s="22">
        <f>+F5/$F$18</f>
        <v>9.8799907010792776E-2</v>
      </c>
      <c r="G23" s="22">
        <f>+G5/$G$18</f>
        <v>0.17638651970392402</v>
      </c>
    </row>
    <row r="24" spans="1:7" ht="15" x14ac:dyDescent="0.25">
      <c r="A24" s="8" t="s">
        <v>322</v>
      </c>
      <c r="B24" s="22">
        <f>+B6/$B$18</f>
        <v>1.4615300537453237E-3</v>
      </c>
      <c r="C24" s="22">
        <f>+C6/$C$18</f>
        <v>1.9066502876504143E-2</v>
      </c>
      <c r="D24" s="22">
        <f>+D6/$D$18</f>
        <v>1.0639049227590217E-2</v>
      </c>
      <c r="E24" s="22">
        <f>+E6/$E$18</f>
        <v>1.0677345733942276E-2</v>
      </c>
      <c r="F24" s="22">
        <f>+F6/$F$18</f>
        <v>2.6320601409453785E-3</v>
      </c>
      <c r="G24" s="22">
        <f t="shared" ref="G24:G36" si="3">+G6/$G$18</f>
        <v>3.4904692327220745E-2</v>
      </c>
    </row>
    <row r="25" spans="1:7" ht="15" x14ac:dyDescent="0.25">
      <c r="A25" s="8" t="s">
        <v>323</v>
      </c>
      <c r="B25" s="22">
        <f>+B7/$B$18</f>
        <v>0.10448574579376481</v>
      </c>
      <c r="C25" s="22">
        <f>+C7/$C$18</f>
        <v>8.088079697601136E-2</v>
      </c>
      <c r="D25" s="22">
        <f>+D7/$D$18</f>
        <v>8.0083792695979261E-2</v>
      </c>
      <c r="E25" s="22">
        <f>+E7/$E$18</f>
        <v>0.10663934924347712</v>
      </c>
      <c r="F25" s="22">
        <f>+F7/$F$18</f>
        <v>0.14527769314002878</v>
      </c>
      <c r="G25" s="22">
        <f t="shared" si="3"/>
        <v>3.8563575249212952E-2</v>
      </c>
    </row>
    <row r="26" spans="1:7" ht="15" x14ac:dyDescent="0.25">
      <c r="A26" s="8" t="s">
        <v>324</v>
      </c>
      <c r="B26" s="22">
        <f>+B8/$B$18</f>
        <v>7.4983660569355987E-2</v>
      </c>
      <c r="C26" s="22">
        <f>+C8/$C$18</f>
        <v>3.2702078943933052E-2</v>
      </c>
      <c r="D26" s="22">
        <f>+D8/$D$18</f>
        <v>5.7256148035412686E-2</v>
      </c>
      <c r="E26" s="22">
        <f>+E8/$E$18</f>
        <v>9.3109581119645943E-2</v>
      </c>
      <c r="F26" s="22">
        <f>+F8/$F$18</f>
        <v>4.8578936071450939E-2</v>
      </c>
      <c r="G26" s="22">
        <f t="shared" si="3"/>
        <v>0.18276816408137203</v>
      </c>
    </row>
    <row r="27" spans="1:7" ht="15" x14ac:dyDescent="0.25">
      <c r="A27" s="8" t="s">
        <v>325</v>
      </c>
      <c r="B27" s="22">
        <f>+B9/$B$18</f>
        <v>0</v>
      </c>
      <c r="C27" s="22">
        <f>+C9/$C$18</f>
        <v>7.068993571302605E-2</v>
      </c>
      <c r="D27" s="22">
        <f>+D9/$D$18</f>
        <v>3.7895927293874546E-2</v>
      </c>
      <c r="E27" s="22">
        <f>+E9/$E$18</f>
        <v>0</v>
      </c>
      <c r="F27" s="22">
        <f>+F9/$F$18</f>
        <v>0</v>
      </c>
      <c r="G27" s="22">
        <f t="shared" si="3"/>
        <v>0</v>
      </c>
    </row>
    <row r="28" spans="1:7" ht="15" x14ac:dyDescent="0.25">
      <c r="A28" s="8" t="s">
        <v>326</v>
      </c>
      <c r="B28" s="22">
        <f>+B10/$B$18</f>
        <v>0.35333144780239367</v>
      </c>
      <c r="C28" s="22">
        <f>+C10/$C$18</f>
        <v>0.35610636821221808</v>
      </c>
      <c r="D28" s="22">
        <f>+D10/$D$18</f>
        <v>0.50810811880943096</v>
      </c>
      <c r="E28" s="22">
        <f>+E10/$E$18</f>
        <v>0.53308846124646159</v>
      </c>
      <c r="F28" s="22">
        <f>+F10/$F$18</f>
        <v>0.206651875685335</v>
      </c>
      <c r="G28" s="22">
        <f t="shared" si="3"/>
        <v>0.44320465092184819</v>
      </c>
    </row>
    <row r="29" spans="1:7" ht="15" x14ac:dyDescent="0.25">
      <c r="A29" s="8" t="s">
        <v>327</v>
      </c>
      <c r="B29" s="22">
        <f>+B11/$B$18</f>
        <v>0.10974713091751027</v>
      </c>
      <c r="C29" s="22">
        <f>+C11/$C$18</f>
        <v>3.6789862939082915E-2</v>
      </c>
      <c r="D29" s="22">
        <f>+D11/$D$18</f>
        <v>1.8126889264215497E-2</v>
      </c>
      <c r="E29" s="22">
        <f>+E11/$E$18</f>
        <v>1.3636159398920284E-2</v>
      </c>
      <c r="F29" s="22">
        <f>+F11/$F$18</f>
        <v>0</v>
      </c>
      <c r="G29" s="22">
        <f t="shared" si="3"/>
        <v>3.8024974750805421E-2</v>
      </c>
    </row>
    <row r="30" spans="1:7" ht="15.75" thickBot="1" x14ac:dyDescent="0.3">
      <c r="A30" s="8" t="s">
        <v>328</v>
      </c>
      <c r="B30" s="22">
        <f>+B12/$B$18</f>
        <v>9.4882575701926319E-2</v>
      </c>
      <c r="C30" s="22">
        <f>+C12/$C$18</f>
        <v>0</v>
      </c>
      <c r="D30" s="22">
        <f>+D12/$D$18</f>
        <v>1.1236833150825616E-2</v>
      </c>
      <c r="E30" s="22">
        <f>+E12/$E$18</f>
        <v>3.259412055646424E-2</v>
      </c>
      <c r="F30" s="22">
        <f>+F12/$F$18</f>
        <v>0.39333068095863172</v>
      </c>
      <c r="G30" s="22">
        <f t="shared" si="3"/>
        <v>0</v>
      </c>
    </row>
    <row r="31" spans="1:7" ht="15.75" thickBot="1" x14ac:dyDescent="0.3">
      <c r="A31" s="9" t="s">
        <v>316</v>
      </c>
      <c r="B31" s="162">
        <f>+B13/$B$18</f>
        <v>0.80129160151341938</v>
      </c>
      <c r="C31" s="162">
        <f>+C13/$C$18</f>
        <v>0.73676536904804724</v>
      </c>
      <c r="D31" s="162">
        <f>+D13/$D$18</f>
        <v>0.87309469985213783</v>
      </c>
      <c r="E31" s="162">
        <f>+E13/$E$18</f>
        <v>0.91053819352090903</v>
      </c>
      <c r="F31" s="162">
        <f>+F13/$F$18</f>
        <v>0.89527115300718463</v>
      </c>
      <c r="G31" s="162">
        <f t="shared" si="3"/>
        <v>0.91385257703438338</v>
      </c>
    </row>
    <row r="32" spans="1:7" ht="15" x14ac:dyDescent="0.25">
      <c r="A32" s="8" t="s">
        <v>329</v>
      </c>
      <c r="B32" s="22">
        <f>+B14/$B$18</f>
        <v>3.2088895732933748E-2</v>
      </c>
      <c r="C32" s="22">
        <f>+C14/$C$18</f>
        <v>0.1951143340991186</v>
      </c>
      <c r="D32" s="22">
        <f>+D14/$D$18</f>
        <v>9.7654967612613455E-2</v>
      </c>
      <c r="E32" s="22">
        <f>+E14/$E$18</f>
        <v>7.6725324755924126E-2</v>
      </c>
      <c r="F32" s="22">
        <f>+F14/$F$18</f>
        <v>2.9018085392206926E-2</v>
      </c>
      <c r="G32" s="22">
        <f t="shared" si="3"/>
        <v>8.0544287766971881E-2</v>
      </c>
    </row>
    <row r="33" spans="1:7" ht="15" x14ac:dyDescent="0.25">
      <c r="A33" s="8" t="s">
        <v>330</v>
      </c>
      <c r="B33" s="22">
        <f>+B15/$B$18</f>
        <v>8.3382708655702326E-2</v>
      </c>
      <c r="C33" s="22">
        <f>+C15/$C$18</f>
        <v>3.9985585470586713E-2</v>
      </c>
      <c r="D33" s="22">
        <f>+D15/$D$18</f>
        <v>1.5451016784523345E-2</v>
      </c>
      <c r="E33" s="22">
        <f>+E15/$E$18</f>
        <v>2.49141510208656E-3</v>
      </c>
      <c r="F33" s="22">
        <f>+F15/$F$18</f>
        <v>2.9647041300184713E-2</v>
      </c>
      <c r="G33" s="22">
        <f t="shared" si="3"/>
        <v>0</v>
      </c>
    </row>
    <row r="34" spans="1:7" ht="15.75" thickBot="1" x14ac:dyDescent="0.3">
      <c r="A34" s="8" t="s">
        <v>331</v>
      </c>
      <c r="B34" s="22">
        <f>+B16/$B$18</f>
        <v>8.3236794097944586E-2</v>
      </c>
      <c r="C34" s="22">
        <f>+C16/$C$18</f>
        <v>2.813471138224747E-2</v>
      </c>
      <c r="D34" s="22">
        <f>+D16/$D$18</f>
        <v>1.3799315750725391E-2</v>
      </c>
      <c r="E34" s="22">
        <f>+E16/$E$18</f>
        <v>1.0245066621080243E-2</v>
      </c>
      <c r="F34" s="22">
        <f>+F16/$F$18</f>
        <v>4.6063720300423758E-2</v>
      </c>
      <c r="G34" s="22">
        <f t="shared" si="3"/>
        <v>5.6031351986447547E-3</v>
      </c>
    </row>
    <row r="35" spans="1:7" ht="15.75" thickBot="1" x14ac:dyDescent="0.3">
      <c r="A35" s="9" t="s">
        <v>315</v>
      </c>
      <c r="B35" s="162">
        <f>+B17/$B$18</f>
        <v>0.19870839848658067</v>
      </c>
      <c r="C35" s="162">
        <f>+C17/$C$18</f>
        <v>0.26323463095195276</v>
      </c>
      <c r="D35" s="162">
        <f>+D17/$D$18</f>
        <v>0.12690530014786219</v>
      </c>
      <c r="E35" s="162">
        <f>+E17/$E$18</f>
        <v>8.9461806479090925E-2</v>
      </c>
      <c r="F35" s="162">
        <f>+F17/$F$18</f>
        <v>0.1047288469928154</v>
      </c>
      <c r="G35" s="162">
        <f t="shared" si="3"/>
        <v>8.6147422965616643E-2</v>
      </c>
    </row>
    <row r="36" spans="1:7" ht="15.75" thickBot="1" x14ac:dyDescent="0.3">
      <c r="A36" s="11" t="s">
        <v>3</v>
      </c>
      <c r="B36" s="162">
        <f>+B18/$B$18</f>
        <v>1</v>
      </c>
      <c r="C36" s="162">
        <f>+C18/$C$18</f>
        <v>1</v>
      </c>
      <c r="D36" s="162">
        <f>+D18/$D$18</f>
        <v>1</v>
      </c>
      <c r="E36" s="162">
        <f>+E18/$E$18</f>
        <v>1</v>
      </c>
      <c r="F36" s="162">
        <f>+F18/$F$18</f>
        <v>1</v>
      </c>
      <c r="G36" s="162">
        <f t="shared" si="3"/>
        <v>1</v>
      </c>
    </row>
  </sheetData>
  <mergeCells count="3">
    <mergeCell ref="A22:G22"/>
    <mergeCell ref="A1:G1"/>
    <mergeCell ref="A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J7" sqref="J7"/>
    </sheetView>
  </sheetViews>
  <sheetFormatPr baseColWidth="10" defaultRowHeight="12.75" x14ac:dyDescent="0.2"/>
  <cols>
    <col min="1" max="1" width="25.85546875" bestFit="1" customWidth="1"/>
  </cols>
  <sheetData>
    <row r="1" spans="1:8" ht="15" x14ac:dyDescent="0.2">
      <c r="A1" s="160" t="s">
        <v>367</v>
      </c>
      <c r="B1" s="161"/>
      <c r="C1" s="161"/>
      <c r="D1" s="161"/>
      <c r="E1" s="161"/>
      <c r="F1" s="161"/>
      <c r="G1" s="161"/>
      <c r="H1" s="161"/>
    </row>
    <row r="2" spans="1:8" ht="15" x14ac:dyDescent="0.2">
      <c r="A2" s="154" t="s">
        <v>480</v>
      </c>
      <c r="B2" s="155"/>
      <c r="C2" s="155"/>
      <c r="D2" s="155"/>
      <c r="E2" s="155"/>
      <c r="F2" s="155"/>
      <c r="G2" s="155"/>
      <c r="H2" s="155"/>
    </row>
    <row r="3" spans="1:8" x14ac:dyDescent="0.2">
      <c r="A3" s="163" t="s">
        <v>332</v>
      </c>
      <c r="B3" s="164" t="s">
        <v>123</v>
      </c>
      <c r="C3" s="164" t="s">
        <v>123</v>
      </c>
      <c r="D3" s="164" t="s">
        <v>156</v>
      </c>
      <c r="E3" s="164" t="s">
        <v>156</v>
      </c>
      <c r="F3" s="164" t="s">
        <v>141</v>
      </c>
      <c r="G3" s="164" t="s">
        <v>123</v>
      </c>
      <c r="H3" s="164" t="s">
        <v>123</v>
      </c>
    </row>
    <row r="4" spans="1:8" x14ac:dyDescent="0.2">
      <c r="A4" s="163" t="s">
        <v>2</v>
      </c>
      <c r="B4" s="164" t="s">
        <v>126</v>
      </c>
      <c r="C4" s="164" t="s">
        <v>106</v>
      </c>
      <c r="D4" s="164" t="s">
        <v>25</v>
      </c>
      <c r="E4" s="164" t="s">
        <v>7</v>
      </c>
      <c r="F4" s="164" t="s">
        <v>64</v>
      </c>
      <c r="G4" s="164" t="s">
        <v>127</v>
      </c>
      <c r="H4" s="164" t="s">
        <v>116</v>
      </c>
    </row>
    <row r="5" spans="1:8" x14ac:dyDescent="0.2">
      <c r="A5" s="23" t="s">
        <v>317</v>
      </c>
      <c r="B5" s="24">
        <v>1102963</v>
      </c>
      <c r="C5" s="24">
        <v>1046231</v>
      </c>
      <c r="D5" s="24">
        <v>661250</v>
      </c>
      <c r="E5" s="24">
        <v>1864233</v>
      </c>
      <c r="F5" s="24">
        <v>103885</v>
      </c>
      <c r="G5" s="24">
        <v>870718</v>
      </c>
      <c r="H5" s="24">
        <v>993006</v>
      </c>
    </row>
    <row r="6" spans="1:8" x14ac:dyDescent="0.2">
      <c r="A6" s="23" t="s">
        <v>300</v>
      </c>
      <c r="B6" s="24">
        <v>180565</v>
      </c>
      <c r="C6" s="24">
        <v>171277</v>
      </c>
      <c r="D6" s="24">
        <v>117167</v>
      </c>
      <c r="E6" s="24">
        <v>320625</v>
      </c>
      <c r="F6" s="24">
        <v>2642</v>
      </c>
      <c r="G6" s="24">
        <v>163108</v>
      </c>
      <c r="H6" s="24">
        <v>162564</v>
      </c>
    </row>
    <row r="7" spans="1:8" x14ac:dyDescent="0.2">
      <c r="A7" s="23" t="s">
        <v>301</v>
      </c>
      <c r="B7" s="24">
        <v>248128</v>
      </c>
      <c r="C7" s="24">
        <v>235365</v>
      </c>
      <c r="D7" s="24">
        <v>61050</v>
      </c>
      <c r="E7" s="24">
        <v>167063</v>
      </c>
      <c r="F7" s="24">
        <v>19086</v>
      </c>
      <c r="G7" s="24">
        <v>224139</v>
      </c>
      <c r="H7" s="24">
        <v>223391</v>
      </c>
    </row>
    <row r="8" spans="1:8" x14ac:dyDescent="0.2">
      <c r="A8" s="23" t="s">
        <v>302</v>
      </c>
      <c r="B8" s="24">
        <v>640019</v>
      </c>
      <c r="C8" s="24">
        <v>607099</v>
      </c>
      <c r="D8" s="24">
        <v>414466</v>
      </c>
      <c r="E8" s="24">
        <v>1134181</v>
      </c>
      <c r="F8" s="24">
        <v>62007</v>
      </c>
      <c r="G8" s="24">
        <v>578142</v>
      </c>
      <c r="H8" s="24">
        <v>576214</v>
      </c>
    </row>
    <row r="9" spans="1:8" x14ac:dyDescent="0.2">
      <c r="A9" s="23" t="s">
        <v>303</v>
      </c>
      <c r="B9" s="24">
        <v>120264</v>
      </c>
      <c r="C9" s="24">
        <v>114078</v>
      </c>
      <c r="D9" s="24">
        <v>107917</v>
      </c>
      <c r="E9" s="24">
        <v>295313</v>
      </c>
      <c r="F9" s="24">
        <v>0</v>
      </c>
      <c r="G9" s="24">
        <v>108637</v>
      </c>
      <c r="H9" s="24">
        <v>108275</v>
      </c>
    </row>
    <row r="10" spans="1:8" x14ac:dyDescent="0.2">
      <c r="A10" s="23" t="s">
        <v>304</v>
      </c>
      <c r="B10" s="24">
        <v>1196227</v>
      </c>
      <c r="C10" s="24">
        <v>1910076</v>
      </c>
      <c r="D10" s="24">
        <v>254375</v>
      </c>
      <c r="E10" s="24">
        <v>696094</v>
      </c>
      <c r="F10" s="24">
        <v>149376</v>
      </c>
      <c r="G10" s="24">
        <v>3358792</v>
      </c>
      <c r="H10" s="24">
        <v>789780</v>
      </c>
    </row>
    <row r="11" spans="1:8" x14ac:dyDescent="0.2">
      <c r="A11" s="23" t="s">
        <v>305</v>
      </c>
      <c r="B11" s="24">
        <v>148334</v>
      </c>
      <c r="C11" s="24">
        <v>140704</v>
      </c>
      <c r="D11" s="24">
        <v>0</v>
      </c>
      <c r="E11" s="24">
        <v>0</v>
      </c>
      <c r="F11" s="24">
        <v>0</v>
      </c>
      <c r="G11" s="24">
        <v>133993</v>
      </c>
      <c r="H11" s="24">
        <v>133546</v>
      </c>
    </row>
    <row r="12" spans="1:8" x14ac:dyDescent="0.2">
      <c r="A12" s="23" t="s">
        <v>306</v>
      </c>
      <c r="B12" s="24">
        <v>1801344</v>
      </c>
      <c r="C12" s="24">
        <v>1708691</v>
      </c>
      <c r="D12" s="24">
        <v>0</v>
      </c>
      <c r="E12" s="24">
        <v>0</v>
      </c>
      <c r="F12" s="24">
        <v>0</v>
      </c>
      <c r="G12" s="24">
        <v>1627191</v>
      </c>
      <c r="H12" s="24">
        <v>1621764</v>
      </c>
    </row>
    <row r="13" spans="1:8" x14ac:dyDescent="0.2">
      <c r="A13" s="25" t="s">
        <v>316</v>
      </c>
      <c r="B13" s="26">
        <f>SUM(B5:B12)</f>
        <v>5437844</v>
      </c>
      <c r="C13" s="26">
        <f t="shared" ref="C13:H13" si="0">SUM(C5:C12)</f>
        <v>5933521</v>
      </c>
      <c r="D13" s="26">
        <f t="shared" si="0"/>
        <v>1616225</v>
      </c>
      <c r="E13" s="26">
        <f t="shared" si="0"/>
        <v>4477509</v>
      </c>
      <c r="F13" s="26">
        <f t="shared" si="0"/>
        <v>336996</v>
      </c>
      <c r="G13" s="26">
        <f t="shared" si="0"/>
        <v>7064720</v>
      </c>
      <c r="H13" s="26">
        <f t="shared" si="0"/>
        <v>4608540</v>
      </c>
    </row>
    <row r="14" spans="1:8" x14ac:dyDescent="0.2">
      <c r="A14" s="23" t="s">
        <v>307</v>
      </c>
      <c r="B14" s="21">
        <v>751717</v>
      </c>
      <c r="C14" s="21">
        <v>713052</v>
      </c>
      <c r="D14" s="21">
        <v>15855943</v>
      </c>
      <c r="E14" s="21">
        <v>15855943</v>
      </c>
      <c r="F14" s="21">
        <v>124157</v>
      </c>
      <c r="G14" s="21">
        <v>679042</v>
      </c>
      <c r="H14" s="21">
        <v>676777</v>
      </c>
    </row>
    <row r="15" spans="1:8" x14ac:dyDescent="0.2">
      <c r="A15" s="23" t="s">
        <v>308</v>
      </c>
      <c r="B15" s="21">
        <v>0</v>
      </c>
      <c r="C15" s="21">
        <v>0</v>
      </c>
      <c r="D15" s="21">
        <v>0</v>
      </c>
      <c r="E15" s="21">
        <v>0</v>
      </c>
      <c r="F15" s="21">
        <v>53432</v>
      </c>
      <c r="G15" s="21">
        <v>0</v>
      </c>
      <c r="H15" s="21">
        <v>0</v>
      </c>
    </row>
    <row r="16" spans="1:8" x14ac:dyDescent="0.2">
      <c r="A16" s="23" t="s">
        <v>318</v>
      </c>
      <c r="B16" s="21">
        <v>34649</v>
      </c>
      <c r="C16" s="21">
        <v>32867</v>
      </c>
      <c r="D16" s="21">
        <v>0</v>
      </c>
      <c r="E16" s="21">
        <v>0</v>
      </c>
      <c r="F16" s="21">
        <v>4455</v>
      </c>
      <c r="G16" s="21">
        <v>31300</v>
      </c>
      <c r="H16" s="21">
        <v>31195</v>
      </c>
    </row>
    <row r="17" spans="1:8" x14ac:dyDescent="0.2">
      <c r="A17" s="25" t="s">
        <v>315</v>
      </c>
      <c r="B17" s="26">
        <f>SUM(B14:B16)</f>
        <v>786366</v>
      </c>
      <c r="C17" s="26">
        <f t="shared" ref="C17:H17" si="1">SUM(C14:C16)</f>
        <v>745919</v>
      </c>
      <c r="D17" s="26">
        <f t="shared" si="1"/>
        <v>15855943</v>
      </c>
      <c r="E17" s="26">
        <f t="shared" si="1"/>
        <v>15855943</v>
      </c>
      <c r="F17" s="26">
        <f t="shared" si="1"/>
        <v>182044</v>
      </c>
      <c r="G17" s="26">
        <f t="shared" si="1"/>
        <v>710342</v>
      </c>
      <c r="H17" s="26">
        <f t="shared" si="1"/>
        <v>707972</v>
      </c>
    </row>
    <row r="18" spans="1:8" x14ac:dyDescent="0.2">
      <c r="A18" s="25" t="s">
        <v>3</v>
      </c>
      <c r="B18" s="26">
        <v>6224210</v>
      </c>
      <c r="C18" s="26">
        <v>6679440</v>
      </c>
      <c r="D18" s="26">
        <v>17472168</v>
      </c>
      <c r="E18" s="26">
        <v>20333452</v>
      </c>
      <c r="F18" s="26">
        <v>519040</v>
      </c>
      <c r="G18" s="26">
        <v>7775062</v>
      </c>
      <c r="H18" s="26">
        <v>5316512</v>
      </c>
    </row>
    <row r="19" spans="1:8" x14ac:dyDescent="0.2">
      <c r="A19" s="23" t="s">
        <v>309</v>
      </c>
      <c r="B19" s="24">
        <v>1999</v>
      </c>
      <c r="C19" s="24">
        <v>267</v>
      </c>
      <c r="D19" s="24">
        <v>37</v>
      </c>
      <c r="E19" s="24">
        <v>101</v>
      </c>
      <c r="F19" s="24">
        <v>541</v>
      </c>
      <c r="G19" s="24">
        <v>285</v>
      </c>
      <c r="H19" s="24">
        <v>1605</v>
      </c>
    </row>
    <row r="20" spans="1:8" x14ac:dyDescent="0.2">
      <c r="A20" s="23" t="s">
        <v>310</v>
      </c>
      <c r="B20" s="24">
        <v>14</v>
      </c>
      <c r="C20" s="24">
        <v>4</v>
      </c>
      <c r="D20" s="24">
        <v>1</v>
      </c>
      <c r="E20" s="24">
        <v>1</v>
      </c>
      <c r="F20" s="24">
        <v>1</v>
      </c>
      <c r="G20" s="24">
        <v>2</v>
      </c>
      <c r="H20" s="24">
        <v>5</v>
      </c>
    </row>
    <row r="22" spans="1:8" x14ac:dyDescent="0.2">
      <c r="A22" s="48" t="s">
        <v>337</v>
      </c>
      <c r="B22" s="48"/>
      <c r="C22" s="48"/>
      <c r="D22" s="48"/>
      <c r="E22" s="48"/>
      <c r="F22" s="48"/>
      <c r="G22" s="48"/>
      <c r="H22" s="48"/>
    </row>
    <row r="23" spans="1:8" x14ac:dyDescent="0.2">
      <c r="A23" s="27" t="s">
        <v>321</v>
      </c>
      <c r="B23" s="28">
        <f t="shared" ref="B23:B36" si="2">+B5/$B$18</f>
        <v>0.17720529994971249</v>
      </c>
      <c r="C23" s="28">
        <f>+C5/$C$18</f>
        <v>0.15663453822476137</v>
      </c>
      <c r="D23" s="28">
        <f>+D5/$D$18</f>
        <v>3.7845904412091277E-2</v>
      </c>
      <c r="E23" s="28">
        <f>+E5/$E$18</f>
        <v>9.1683055095612878E-2</v>
      </c>
      <c r="F23" s="28">
        <f>+F5/$F$18</f>
        <v>0.20014835080147966</v>
      </c>
      <c r="G23" s="28">
        <f>+G5/$G$18</f>
        <v>0.11198856034845767</v>
      </c>
      <c r="H23" s="28">
        <f>+H5/$H$18</f>
        <v>0.18677772193498293</v>
      </c>
    </row>
    <row r="24" spans="1:8" x14ac:dyDescent="0.2">
      <c r="A24" s="29" t="s">
        <v>322</v>
      </c>
      <c r="B24" s="28">
        <f t="shared" si="2"/>
        <v>2.9010107306790742E-2</v>
      </c>
      <c r="C24" s="28">
        <f t="shared" ref="C24:C36" si="3">+C6/$C$18</f>
        <v>2.5642419124956583E-2</v>
      </c>
      <c r="D24" s="28">
        <f t="shared" ref="D24:D36" si="4">+D6/$D$18</f>
        <v>6.7059222415901676E-3</v>
      </c>
      <c r="E24" s="28">
        <f t="shared" ref="E24:E36" si="5">+E6/$E$18</f>
        <v>1.576835059782274E-2</v>
      </c>
      <c r="F24" s="28">
        <f t="shared" ref="F24:F36" si="6">+F6/$F$18</f>
        <v>5.0901664611590625E-3</v>
      </c>
      <c r="G24" s="28">
        <f t="shared" ref="G24:G36" si="7">+G6/$G$18</f>
        <v>2.0978353613128744E-2</v>
      </c>
      <c r="H24" s="28">
        <f t="shared" ref="H24:H36" si="8">+H6/$H$18</f>
        <v>3.0577190458706761E-2</v>
      </c>
    </row>
    <row r="25" spans="1:8" x14ac:dyDescent="0.2">
      <c r="A25" s="29" t="s">
        <v>323</v>
      </c>
      <c r="B25" s="28">
        <f t="shared" si="2"/>
        <v>3.9864978848721366E-2</v>
      </c>
      <c r="C25" s="28">
        <f t="shared" si="3"/>
        <v>3.5237235456864649E-2</v>
      </c>
      <c r="D25" s="28">
        <f t="shared" si="4"/>
        <v>3.4941284905227561E-3</v>
      </c>
      <c r="E25" s="28">
        <f t="shared" si="5"/>
        <v>8.2161651646754322E-3</v>
      </c>
      <c r="F25" s="28">
        <f t="shared" si="6"/>
        <v>3.6771732429099875E-2</v>
      </c>
      <c r="G25" s="28">
        <f t="shared" si="7"/>
        <v>2.8827937320628438E-2</v>
      </c>
      <c r="H25" s="28">
        <f t="shared" si="8"/>
        <v>4.2018338339121587E-2</v>
      </c>
    </row>
    <row r="26" spans="1:8" x14ac:dyDescent="0.2">
      <c r="A26" s="29" t="s">
        <v>324</v>
      </c>
      <c r="B26" s="28">
        <f t="shared" si="2"/>
        <v>0.10282734676368567</v>
      </c>
      <c r="C26" s="28">
        <f t="shared" si="3"/>
        <v>9.0890703412262103E-2</v>
      </c>
      <c r="D26" s="28">
        <f t="shared" si="4"/>
        <v>2.3721498099148315E-2</v>
      </c>
      <c r="E26" s="28">
        <f t="shared" si="5"/>
        <v>5.5779067912324974E-2</v>
      </c>
      <c r="F26" s="28">
        <f t="shared" si="6"/>
        <v>0.11946478113440197</v>
      </c>
      <c r="G26" s="28">
        <f t="shared" si="7"/>
        <v>7.4358506723161827E-2</v>
      </c>
      <c r="H26" s="28">
        <f t="shared" si="8"/>
        <v>0.10838196170722458</v>
      </c>
    </row>
    <row r="27" spans="1:8" x14ac:dyDescent="0.2">
      <c r="A27" s="29" t="s">
        <v>325</v>
      </c>
      <c r="B27" s="28">
        <f t="shared" si="2"/>
        <v>1.9321970177741433E-2</v>
      </c>
      <c r="C27" s="28">
        <f t="shared" si="3"/>
        <v>1.7078976680679817E-2</v>
      </c>
      <c r="D27" s="28">
        <f t="shared" si="4"/>
        <v>6.1765088339352046E-3</v>
      </c>
      <c r="E27" s="28">
        <f t="shared" si="5"/>
        <v>1.4523505403804529E-2</v>
      </c>
      <c r="F27" s="28">
        <f t="shared" si="6"/>
        <v>0</v>
      </c>
      <c r="G27" s="28">
        <f t="shared" si="7"/>
        <v>1.3972493081084112E-2</v>
      </c>
      <c r="H27" s="28">
        <f t="shared" si="8"/>
        <v>2.0365796221281922E-2</v>
      </c>
    </row>
    <row r="28" spans="1:8" x14ac:dyDescent="0.2">
      <c r="A28" s="29" t="s">
        <v>326</v>
      </c>
      <c r="B28" s="28">
        <f t="shared" si="2"/>
        <v>0.19218937021726451</v>
      </c>
      <c r="C28" s="28">
        <f t="shared" si="3"/>
        <v>0.28596349394560022</v>
      </c>
      <c r="D28" s="28">
        <f t="shared" si="4"/>
        <v>1.4558868710511484E-2</v>
      </c>
      <c r="E28" s="28">
        <f t="shared" si="5"/>
        <v>3.4233931356072743E-2</v>
      </c>
      <c r="F28" s="28">
        <f t="shared" si="6"/>
        <v>0.28779284833538843</v>
      </c>
      <c r="G28" s="28">
        <f t="shared" si="7"/>
        <v>0.4319955262093087</v>
      </c>
      <c r="H28" s="28">
        <f t="shared" si="8"/>
        <v>0.14855228390343142</v>
      </c>
    </row>
    <row r="29" spans="1:8" x14ac:dyDescent="0.2">
      <c r="A29" s="29" t="s">
        <v>327</v>
      </c>
      <c r="B29" s="28">
        <f t="shared" si="2"/>
        <v>2.3831779454742047E-2</v>
      </c>
      <c r="C29" s="28">
        <f t="shared" si="3"/>
        <v>2.106523900207203E-2</v>
      </c>
      <c r="D29" s="28">
        <f t="shared" si="4"/>
        <v>0</v>
      </c>
      <c r="E29" s="28">
        <f t="shared" si="5"/>
        <v>0</v>
      </c>
      <c r="F29" s="28">
        <f t="shared" si="6"/>
        <v>0</v>
      </c>
      <c r="G29" s="28">
        <f t="shared" si="7"/>
        <v>1.7233688940358288E-2</v>
      </c>
      <c r="H29" s="28">
        <f t="shared" si="8"/>
        <v>2.5119100643429378E-2</v>
      </c>
    </row>
    <row r="30" spans="1:8" ht="13.5" thickBot="1" x14ac:dyDescent="0.25">
      <c r="A30" s="30" t="s">
        <v>328</v>
      </c>
      <c r="B30" s="28">
        <f t="shared" si="2"/>
        <v>0.28940925836371201</v>
      </c>
      <c r="C30" s="28">
        <f t="shared" si="3"/>
        <v>0.2558135113123256</v>
      </c>
      <c r="D30" s="28">
        <f t="shared" si="4"/>
        <v>0</v>
      </c>
      <c r="E30" s="28">
        <f t="shared" si="5"/>
        <v>0</v>
      </c>
      <c r="F30" s="28">
        <f t="shared" si="6"/>
        <v>0</v>
      </c>
      <c r="G30" s="28">
        <f t="shared" si="7"/>
        <v>0.20928334719388733</v>
      </c>
      <c r="H30" s="28">
        <f t="shared" si="8"/>
        <v>0.30504285516519103</v>
      </c>
    </row>
    <row r="31" spans="1:8" ht="13.5" thickBot="1" x14ac:dyDescent="0.25">
      <c r="A31" s="31" t="s">
        <v>316</v>
      </c>
      <c r="B31" s="32">
        <f t="shared" si="2"/>
        <v>0.87366011108237029</v>
      </c>
      <c r="C31" s="32">
        <f t="shared" si="3"/>
        <v>0.88832611715952237</v>
      </c>
      <c r="D31" s="32">
        <f t="shared" si="4"/>
        <v>9.2502830787799195E-2</v>
      </c>
      <c r="E31" s="32">
        <f t="shared" si="5"/>
        <v>0.22020407553031329</v>
      </c>
      <c r="F31" s="32">
        <f t="shared" si="6"/>
        <v>0.64926787916152895</v>
      </c>
      <c r="G31" s="32">
        <f t="shared" si="7"/>
        <v>0.90863841343001506</v>
      </c>
      <c r="H31" s="32">
        <f t="shared" si="8"/>
        <v>0.86683524837336956</v>
      </c>
    </row>
    <row r="32" spans="1:8" x14ac:dyDescent="0.2">
      <c r="A32" s="33" t="s">
        <v>329</v>
      </c>
      <c r="B32" s="28">
        <f t="shared" si="2"/>
        <v>0.12077307802917961</v>
      </c>
      <c r="C32" s="28">
        <f t="shared" si="3"/>
        <v>0.10675326075239841</v>
      </c>
      <c r="D32" s="28">
        <f t="shared" si="4"/>
        <v>0.9074971692122008</v>
      </c>
      <c r="E32" s="28">
        <f t="shared" si="5"/>
        <v>0.77979592446968671</v>
      </c>
      <c r="F32" s="28">
        <f t="shared" si="6"/>
        <v>0.2392050709001233</v>
      </c>
      <c r="G32" s="28">
        <f t="shared" si="7"/>
        <v>8.7335895199292302E-2</v>
      </c>
      <c r="H32" s="28">
        <f t="shared" si="8"/>
        <v>0.12729718281459723</v>
      </c>
    </row>
    <row r="33" spans="1:8" x14ac:dyDescent="0.2">
      <c r="A33" s="29" t="s">
        <v>330</v>
      </c>
      <c r="B33" s="28">
        <f t="shared" si="2"/>
        <v>0</v>
      </c>
      <c r="C33" s="28">
        <f t="shared" si="3"/>
        <v>0</v>
      </c>
      <c r="D33" s="28">
        <f t="shared" si="4"/>
        <v>0</v>
      </c>
      <c r="E33" s="28">
        <f t="shared" si="5"/>
        <v>0</v>
      </c>
      <c r="F33" s="28">
        <f t="shared" si="6"/>
        <v>0.10294389642416769</v>
      </c>
      <c r="G33" s="28">
        <f t="shared" si="7"/>
        <v>0</v>
      </c>
      <c r="H33" s="28">
        <f t="shared" si="8"/>
        <v>0</v>
      </c>
    </row>
    <row r="34" spans="1:8" ht="13.5" thickBot="1" x14ac:dyDescent="0.25">
      <c r="A34" s="30" t="s">
        <v>331</v>
      </c>
      <c r="B34" s="28">
        <f t="shared" si="2"/>
        <v>5.5668108884501001E-3</v>
      </c>
      <c r="C34" s="28">
        <f t="shared" si="3"/>
        <v>4.9206220880792404E-3</v>
      </c>
      <c r="D34" s="28">
        <f t="shared" si="4"/>
        <v>0</v>
      </c>
      <c r="E34" s="28">
        <f t="shared" si="5"/>
        <v>0</v>
      </c>
      <c r="F34" s="28">
        <f t="shared" si="6"/>
        <v>8.5831535141800246E-3</v>
      </c>
      <c r="G34" s="28">
        <f t="shared" si="7"/>
        <v>4.0256913706926065E-3</v>
      </c>
      <c r="H34" s="28">
        <f t="shared" si="8"/>
        <v>5.8675688120331526E-3</v>
      </c>
    </row>
    <row r="35" spans="1:8" ht="13.5" thickBot="1" x14ac:dyDescent="0.25">
      <c r="A35" s="31" t="s">
        <v>315</v>
      </c>
      <c r="B35" s="32">
        <f t="shared" si="2"/>
        <v>0.12633988891762971</v>
      </c>
      <c r="C35" s="32">
        <f t="shared" si="3"/>
        <v>0.11167388284047765</v>
      </c>
      <c r="D35" s="32">
        <f t="shared" si="4"/>
        <v>0.9074971692122008</v>
      </c>
      <c r="E35" s="32">
        <f t="shared" si="5"/>
        <v>0.77979592446968671</v>
      </c>
      <c r="F35" s="32">
        <f t="shared" si="6"/>
        <v>0.35073212083847105</v>
      </c>
      <c r="G35" s="32">
        <f t="shared" si="7"/>
        <v>9.1361586569984915E-2</v>
      </c>
      <c r="H35" s="32">
        <f t="shared" si="8"/>
        <v>0.13316475162663038</v>
      </c>
    </row>
    <row r="36" spans="1:8" ht="13.5" thickBot="1" x14ac:dyDescent="0.25">
      <c r="A36" s="34" t="s">
        <v>3</v>
      </c>
      <c r="B36" s="32">
        <f t="shared" si="2"/>
        <v>1</v>
      </c>
      <c r="C36" s="32">
        <f t="shared" si="3"/>
        <v>1</v>
      </c>
      <c r="D36" s="32">
        <f t="shared" si="4"/>
        <v>1</v>
      </c>
      <c r="E36" s="32">
        <f t="shared" si="5"/>
        <v>1</v>
      </c>
      <c r="F36" s="32">
        <f t="shared" si="6"/>
        <v>1</v>
      </c>
      <c r="G36" s="32">
        <f t="shared" si="7"/>
        <v>1</v>
      </c>
      <c r="H36" s="32">
        <f t="shared" si="8"/>
        <v>1</v>
      </c>
    </row>
  </sheetData>
  <mergeCells count="3">
    <mergeCell ref="A22:H22"/>
    <mergeCell ref="A1:H1"/>
    <mergeCell ref="A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A3" sqref="A3"/>
    </sheetView>
  </sheetViews>
  <sheetFormatPr baseColWidth="10" defaultRowHeight="12.75" x14ac:dyDescent="0.2"/>
  <cols>
    <col min="1" max="1" width="25.85546875" style="4" bestFit="1" customWidth="1"/>
    <col min="2" max="5" width="11.42578125" style="4"/>
    <col min="6" max="6" width="14" style="4" customWidth="1"/>
    <col min="7" max="16384" width="11.42578125" style="4"/>
  </cols>
  <sheetData>
    <row r="1" spans="1:40" ht="15" x14ac:dyDescent="0.2">
      <c r="A1" s="149" t="s">
        <v>482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</row>
    <row r="2" spans="1:40" ht="15.75" thickBot="1" x14ac:dyDescent="0.25">
      <c r="A2" s="152" t="s">
        <v>480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</row>
    <row r="3" spans="1:40" ht="89.25" x14ac:dyDescent="0.2">
      <c r="A3" s="53" t="s">
        <v>332</v>
      </c>
      <c r="B3" s="165" t="s">
        <v>128</v>
      </c>
      <c r="C3" s="165" t="s">
        <v>183</v>
      </c>
      <c r="D3" s="165" t="s">
        <v>107</v>
      </c>
      <c r="E3" s="165" t="s">
        <v>107</v>
      </c>
      <c r="F3" s="165" t="s">
        <v>338</v>
      </c>
      <c r="G3" s="55" t="s">
        <v>339</v>
      </c>
      <c r="H3" s="55" t="s">
        <v>247</v>
      </c>
      <c r="I3" s="55" t="s">
        <v>247</v>
      </c>
      <c r="J3" s="55" t="s">
        <v>247</v>
      </c>
      <c r="K3" s="55" t="s">
        <v>102</v>
      </c>
      <c r="L3" s="55" t="s">
        <v>102</v>
      </c>
      <c r="M3" s="55" t="s">
        <v>102</v>
      </c>
      <c r="N3" s="55" t="s">
        <v>107</v>
      </c>
      <c r="O3" s="55" t="s">
        <v>79</v>
      </c>
      <c r="P3" s="165" t="s">
        <v>340</v>
      </c>
      <c r="Q3" s="165" t="s">
        <v>341</v>
      </c>
      <c r="R3" s="165" t="s">
        <v>342</v>
      </c>
      <c r="S3" s="166" t="s">
        <v>343</v>
      </c>
      <c r="T3" s="55" t="s">
        <v>344</v>
      </c>
      <c r="U3" s="165" t="s">
        <v>345</v>
      </c>
      <c r="V3" s="165" t="s">
        <v>186</v>
      </c>
      <c r="W3" s="165" t="s">
        <v>204</v>
      </c>
      <c r="X3" s="165" t="s">
        <v>204</v>
      </c>
      <c r="Y3" s="165" t="s">
        <v>96</v>
      </c>
      <c r="Z3" s="55" t="s">
        <v>346</v>
      </c>
      <c r="AA3" s="55" t="s">
        <v>113</v>
      </c>
      <c r="AB3" s="55" t="s">
        <v>339</v>
      </c>
      <c r="AC3" s="165" t="s">
        <v>347</v>
      </c>
      <c r="AD3" s="55" t="s">
        <v>113</v>
      </c>
      <c r="AE3" s="55" t="s">
        <v>113</v>
      </c>
      <c r="AF3" s="55" t="s">
        <v>93</v>
      </c>
      <c r="AG3" s="165" t="s">
        <v>348</v>
      </c>
      <c r="AH3" s="165" t="s">
        <v>349</v>
      </c>
      <c r="AI3" s="165" t="s">
        <v>350</v>
      </c>
      <c r="AJ3" s="165" t="s">
        <v>351</v>
      </c>
      <c r="AK3" s="55" t="s">
        <v>352</v>
      </c>
      <c r="AL3" s="55" t="s">
        <v>150</v>
      </c>
      <c r="AM3" s="55" t="s">
        <v>168</v>
      </c>
      <c r="AN3" s="55" t="s">
        <v>145</v>
      </c>
    </row>
    <row r="4" spans="1:40" x14ac:dyDescent="0.2">
      <c r="A4" s="53" t="s">
        <v>2</v>
      </c>
      <c r="B4" s="167" t="s">
        <v>130</v>
      </c>
      <c r="C4" s="167" t="s">
        <v>185</v>
      </c>
      <c r="D4" s="167" t="s">
        <v>108</v>
      </c>
      <c r="E4" s="167" t="s">
        <v>109</v>
      </c>
      <c r="F4" s="167" t="s">
        <v>85</v>
      </c>
      <c r="G4" s="167" t="s">
        <v>132</v>
      </c>
      <c r="H4" s="167" t="s">
        <v>126</v>
      </c>
      <c r="I4" s="167" t="s">
        <v>250</v>
      </c>
      <c r="J4" s="167" t="s">
        <v>249</v>
      </c>
      <c r="K4" s="167" t="s">
        <v>105</v>
      </c>
      <c r="L4" s="167" t="s">
        <v>106</v>
      </c>
      <c r="M4" s="167" t="s">
        <v>104</v>
      </c>
      <c r="N4" s="167" t="s">
        <v>110</v>
      </c>
      <c r="O4" s="167" t="s">
        <v>82</v>
      </c>
      <c r="P4" s="167" t="s">
        <v>25</v>
      </c>
      <c r="Q4" s="167" t="s">
        <v>53</v>
      </c>
      <c r="R4" s="167" t="s">
        <v>7</v>
      </c>
      <c r="S4" s="167" t="s">
        <v>99</v>
      </c>
      <c r="T4" s="167" t="s">
        <v>81</v>
      </c>
      <c r="U4" s="167" t="s">
        <v>64</v>
      </c>
      <c r="V4" s="167" t="s">
        <v>187</v>
      </c>
      <c r="W4" s="167" t="s">
        <v>205</v>
      </c>
      <c r="X4" s="167" t="s">
        <v>206</v>
      </c>
      <c r="Y4" s="167" t="s">
        <v>98</v>
      </c>
      <c r="Z4" s="167" t="s">
        <v>78</v>
      </c>
      <c r="AA4" s="167" t="s">
        <v>118</v>
      </c>
      <c r="AB4" s="167" t="s">
        <v>131</v>
      </c>
      <c r="AC4" s="167" t="s">
        <v>90</v>
      </c>
      <c r="AD4" s="167" t="s">
        <v>117</v>
      </c>
      <c r="AE4" s="167" t="s">
        <v>116</v>
      </c>
      <c r="AF4" s="167" t="s">
        <v>95</v>
      </c>
      <c r="AG4" s="167" t="s">
        <v>77</v>
      </c>
      <c r="AH4" s="167" t="s">
        <v>33</v>
      </c>
      <c r="AI4" s="167" t="s">
        <v>76</v>
      </c>
      <c r="AJ4" s="167" t="s">
        <v>28</v>
      </c>
      <c r="AK4" s="167" t="s">
        <v>115</v>
      </c>
      <c r="AL4" s="167" t="s">
        <v>152</v>
      </c>
      <c r="AM4" s="167" t="s">
        <v>170</v>
      </c>
      <c r="AN4" s="167" t="s">
        <v>147</v>
      </c>
    </row>
    <row r="5" spans="1:40" x14ac:dyDescent="0.2">
      <c r="A5" s="35" t="s">
        <v>317</v>
      </c>
      <c r="B5" s="18">
        <v>2155</v>
      </c>
      <c r="C5" s="18">
        <v>385000</v>
      </c>
      <c r="D5" s="18">
        <v>1079487</v>
      </c>
      <c r="E5" s="18">
        <v>1198705</v>
      </c>
      <c r="F5" s="18">
        <v>526850</v>
      </c>
      <c r="G5" s="18">
        <v>75955.5</v>
      </c>
      <c r="H5" s="18">
        <v>1687035</v>
      </c>
      <c r="I5" s="18">
        <v>0</v>
      </c>
      <c r="J5" s="18">
        <v>3499273</v>
      </c>
      <c r="K5" s="18">
        <v>992706</v>
      </c>
      <c r="L5" s="18">
        <v>511492</v>
      </c>
      <c r="M5" s="18">
        <v>819764</v>
      </c>
      <c r="N5" s="18">
        <v>1079487</v>
      </c>
      <c r="O5" s="18">
        <v>106020</v>
      </c>
      <c r="P5" s="18">
        <v>126583.8</v>
      </c>
      <c r="Q5" s="18">
        <v>157281</v>
      </c>
      <c r="R5" s="18">
        <v>162103.92857142858</v>
      </c>
      <c r="S5" s="18">
        <v>486487.5</v>
      </c>
      <c r="T5" s="18">
        <v>78509</v>
      </c>
      <c r="U5" s="18">
        <v>365439.5</v>
      </c>
      <c r="V5" s="18">
        <v>257722</v>
      </c>
      <c r="W5" s="18">
        <v>215382</v>
      </c>
      <c r="X5" s="18">
        <v>693613</v>
      </c>
      <c r="Y5" s="18">
        <v>630000</v>
      </c>
      <c r="Z5" s="18">
        <v>405389.5</v>
      </c>
      <c r="AA5" s="18">
        <v>1194073</v>
      </c>
      <c r="AB5" s="18">
        <v>3180278.5</v>
      </c>
      <c r="AC5" s="18">
        <v>457973</v>
      </c>
      <c r="AD5" s="18">
        <v>2283094</v>
      </c>
      <c r="AE5" s="18">
        <v>255504</v>
      </c>
      <c r="AF5" s="18">
        <v>4915000</v>
      </c>
      <c r="AG5" s="18">
        <v>67907.333333333328</v>
      </c>
      <c r="AH5" s="18">
        <v>424019</v>
      </c>
      <c r="AI5" s="18">
        <v>106163.5</v>
      </c>
      <c r="AJ5" s="18">
        <v>278018.33333333331</v>
      </c>
      <c r="AK5" s="18">
        <v>9398</v>
      </c>
      <c r="AL5" s="18">
        <v>0</v>
      </c>
      <c r="AM5" s="18">
        <v>665810</v>
      </c>
      <c r="AN5" s="18">
        <v>237737</v>
      </c>
    </row>
    <row r="6" spans="1:40" x14ac:dyDescent="0.2">
      <c r="A6" s="35" t="s">
        <v>300</v>
      </c>
      <c r="B6" s="18">
        <v>0</v>
      </c>
      <c r="C6" s="18">
        <v>230000</v>
      </c>
      <c r="D6" s="18">
        <v>950343</v>
      </c>
      <c r="E6" s="18">
        <v>487228</v>
      </c>
      <c r="F6" s="18">
        <v>231226.44444444444</v>
      </c>
      <c r="G6" s="18">
        <v>32548</v>
      </c>
      <c r="H6" s="18">
        <v>27602</v>
      </c>
      <c r="I6" s="18">
        <v>86622</v>
      </c>
      <c r="J6" s="18">
        <v>575971</v>
      </c>
      <c r="K6" s="18">
        <v>0</v>
      </c>
      <c r="L6" s="18">
        <v>323855</v>
      </c>
      <c r="M6" s="18">
        <v>151623</v>
      </c>
      <c r="N6" s="18">
        <v>889693</v>
      </c>
      <c r="O6" s="18">
        <v>19446</v>
      </c>
      <c r="P6" s="18">
        <v>102201.2</v>
      </c>
      <c r="Q6" s="18">
        <v>57946.333333333336</v>
      </c>
      <c r="R6" s="18">
        <v>58537.214285714283</v>
      </c>
      <c r="S6" s="18">
        <v>211700</v>
      </c>
      <c r="T6" s="18">
        <v>81768</v>
      </c>
      <c r="U6" s="18">
        <v>280179.25</v>
      </c>
      <c r="V6" s="18">
        <v>0</v>
      </c>
      <c r="W6" s="18">
        <v>8779</v>
      </c>
      <c r="X6" s="18">
        <v>35266</v>
      </c>
      <c r="Y6" s="18">
        <v>60510</v>
      </c>
      <c r="Z6" s="18">
        <v>148944</v>
      </c>
      <c r="AA6" s="18">
        <v>108374</v>
      </c>
      <c r="AB6" s="18">
        <v>1397665.5</v>
      </c>
      <c r="AC6" s="18">
        <v>193781.66666666666</v>
      </c>
      <c r="AD6" s="18">
        <v>193921</v>
      </c>
      <c r="AE6" s="18">
        <v>41136</v>
      </c>
      <c r="AF6" s="18">
        <v>1100000</v>
      </c>
      <c r="AG6" s="18">
        <v>24287</v>
      </c>
      <c r="AH6" s="18">
        <v>1052892.6000000001</v>
      </c>
      <c r="AI6" s="18">
        <v>25410</v>
      </c>
      <c r="AJ6" s="18">
        <v>52653.444444444445</v>
      </c>
      <c r="AK6" s="18">
        <v>32850.5</v>
      </c>
      <c r="AL6" s="18">
        <v>251744</v>
      </c>
      <c r="AM6" s="18">
        <v>65815</v>
      </c>
      <c r="AN6" s="18">
        <v>105210</v>
      </c>
    </row>
    <row r="7" spans="1:40" x14ac:dyDescent="0.2">
      <c r="A7" s="35" t="s">
        <v>301</v>
      </c>
      <c r="B7" s="18">
        <v>0</v>
      </c>
      <c r="C7" s="18">
        <v>150000</v>
      </c>
      <c r="D7" s="18">
        <v>8331</v>
      </c>
      <c r="E7" s="18">
        <v>37132</v>
      </c>
      <c r="F7" s="18">
        <v>77874.222222222219</v>
      </c>
      <c r="G7" s="18">
        <v>47339.5</v>
      </c>
      <c r="H7" s="18">
        <v>142104</v>
      </c>
      <c r="I7" s="18">
        <v>139200</v>
      </c>
      <c r="J7" s="18">
        <v>42541</v>
      </c>
      <c r="K7" s="18">
        <v>103740</v>
      </c>
      <c r="L7" s="18">
        <v>137402</v>
      </c>
      <c r="M7" s="18">
        <v>45280</v>
      </c>
      <c r="N7" s="18">
        <v>115387</v>
      </c>
      <c r="O7" s="18">
        <v>58034</v>
      </c>
      <c r="P7" s="18">
        <v>42240.800000000003</v>
      </c>
      <c r="Q7" s="18">
        <v>53153.166666666664</v>
      </c>
      <c r="R7" s="18">
        <v>73837.28571428571</v>
      </c>
      <c r="S7" s="18">
        <v>145717</v>
      </c>
      <c r="T7" s="18">
        <v>31844.5</v>
      </c>
      <c r="U7" s="18">
        <v>77125.25</v>
      </c>
      <c r="V7" s="18">
        <v>110700</v>
      </c>
      <c r="W7" s="18">
        <v>9890</v>
      </c>
      <c r="X7" s="18">
        <v>28048</v>
      </c>
      <c r="Y7" s="18">
        <v>135698</v>
      </c>
      <c r="Z7" s="18">
        <v>83898</v>
      </c>
      <c r="AA7" s="18">
        <v>803784</v>
      </c>
      <c r="AB7" s="18">
        <v>33450</v>
      </c>
      <c r="AC7" s="18">
        <v>30830</v>
      </c>
      <c r="AD7" s="18">
        <v>1118264</v>
      </c>
      <c r="AE7" s="18">
        <v>86558</v>
      </c>
      <c r="AF7" s="18">
        <v>57000</v>
      </c>
      <c r="AG7" s="18">
        <v>25321.333333333332</v>
      </c>
      <c r="AH7" s="18">
        <v>64325</v>
      </c>
      <c r="AI7" s="18">
        <v>47225.5</v>
      </c>
      <c r="AJ7" s="18">
        <v>64395.777777777781</v>
      </c>
      <c r="AK7" s="18">
        <v>13056.5</v>
      </c>
      <c r="AL7" s="18">
        <v>30809</v>
      </c>
      <c r="AM7" s="18">
        <v>47866</v>
      </c>
      <c r="AN7" s="18">
        <v>20873</v>
      </c>
    </row>
    <row r="8" spans="1:40" x14ac:dyDescent="0.2">
      <c r="A8" s="35" t="s">
        <v>302</v>
      </c>
      <c r="B8" s="18">
        <v>413</v>
      </c>
      <c r="C8" s="18">
        <v>1050000</v>
      </c>
      <c r="D8" s="18">
        <v>2810312</v>
      </c>
      <c r="E8" s="18">
        <v>1148982</v>
      </c>
      <c r="F8" s="18">
        <v>355774.33333333331</v>
      </c>
      <c r="G8" s="18">
        <v>14568.5</v>
      </c>
      <c r="H8" s="18">
        <v>813243</v>
      </c>
      <c r="I8" s="18">
        <v>67079</v>
      </c>
      <c r="J8" s="18">
        <v>1935693</v>
      </c>
      <c r="K8" s="18">
        <v>175617</v>
      </c>
      <c r="L8" s="18">
        <v>10811</v>
      </c>
      <c r="M8" s="18">
        <v>1001834</v>
      </c>
      <c r="N8" s="18">
        <v>3842409</v>
      </c>
      <c r="O8" s="18">
        <v>260314</v>
      </c>
      <c r="P8" s="18">
        <v>263383</v>
      </c>
      <c r="Q8" s="18">
        <v>220967.66666666666</v>
      </c>
      <c r="R8" s="18">
        <v>158976.07142857142</v>
      </c>
      <c r="S8" s="18">
        <v>373693</v>
      </c>
      <c r="T8" s="18">
        <v>108713.5</v>
      </c>
      <c r="U8" s="18">
        <v>282844.5</v>
      </c>
      <c r="V8" s="18">
        <v>0</v>
      </c>
      <c r="W8" s="18">
        <v>14811</v>
      </c>
      <c r="X8" s="18">
        <v>206599</v>
      </c>
      <c r="Y8" s="18">
        <v>261200</v>
      </c>
      <c r="Z8" s="18">
        <v>1177666</v>
      </c>
      <c r="AA8" s="18">
        <v>1464017</v>
      </c>
      <c r="AB8" s="18">
        <v>4281877</v>
      </c>
      <c r="AC8" s="18">
        <v>1063383</v>
      </c>
      <c r="AD8" s="18">
        <v>1143867</v>
      </c>
      <c r="AE8" s="18">
        <v>180393</v>
      </c>
      <c r="AF8" s="18">
        <v>5421000</v>
      </c>
      <c r="AG8" s="18">
        <v>204513.33333333334</v>
      </c>
      <c r="AH8" s="18">
        <v>380573.6</v>
      </c>
      <c r="AI8" s="18">
        <v>230800</v>
      </c>
      <c r="AJ8" s="18">
        <v>194648.33333333334</v>
      </c>
      <c r="AK8" s="18">
        <v>31989</v>
      </c>
      <c r="AL8" s="18">
        <v>402542</v>
      </c>
      <c r="AM8" s="18">
        <v>395273</v>
      </c>
      <c r="AN8" s="18">
        <v>97722</v>
      </c>
    </row>
    <row r="9" spans="1:40" x14ac:dyDescent="0.2">
      <c r="A9" s="35" t="s">
        <v>303</v>
      </c>
      <c r="B9" s="18">
        <v>0</v>
      </c>
      <c r="C9" s="18">
        <v>38000</v>
      </c>
      <c r="D9" s="18">
        <v>0</v>
      </c>
      <c r="E9" s="18">
        <v>0</v>
      </c>
      <c r="F9" s="18">
        <v>4098.7777777777774</v>
      </c>
      <c r="G9" s="18">
        <v>0</v>
      </c>
      <c r="H9" s="18">
        <v>10288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5825.2</v>
      </c>
      <c r="Q9" s="18">
        <v>2538.3333333333335</v>
      </c>
      <c r="R9" s="18">
        <v>7506.1428571428569</v>
      </c>
      <c r="S9" s="18">
        <v>0</v>
      </c>
      <c r="T9" s="18">
        <v>0</v>
      </c>
      <c r="U9" s="18">
        <v>75</v>
      </c>
      <c r="V9" s="18">
        <v>0</v>
      </c>
      <c r="W9" s="18">
        <v>376</v>
      </c>
      <c r="X9" s="18">
        <v>5603</v>
      </c>
      <c r="Y9" s="18">
        <v>0</v>
      </c>
      <c r="Z9" s="18">
        <v>10000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18">
        <v>21130.666666666668</v>
      </c>
      <c r="AH9" s="18">
        <v>13328.5</v>
      </c>
      <c r="AI9" s="18">
        <v>39791.5</v>
      </c>
      <c r="AJ9" s="18">
        <v>12399</v>
      </c>
      <c r="AK9" s="18">
        <v>0</v>
      </c>
      <c r="AL9" s="18">
        <v>0</v>
      </c>
      <c r="AM9" s="18">
        <v>0</v>
      </c>
      <c r="AN9" s="18">
        <v>0</v>
      </c>
    </row>
    <row r="10" spans="1:40" x14ac:dyDescent="0.2">
      <c r="A10" s="35" t="s">
        <v>304</v>
      </c>
      <c r="B10" s="18">
        <v>3686</v>
      </c>
      <c r="C10" s="18">
        <v>2965000</v>
      </c>
      <c r="D10" s="18">
        <v>237065</v>
      </c>
      <c r="E10" s="18">
        <v>458776</v>
      </c>
      <c r="F10" s="18">
        <v>332927.33333333331</v>
      </c>
      <c r="G10" s="18">
        <v>437735</v>
      </c>
      <c r="H10" s="18">
        <v>840261</v>
      </c>
      <c r="I10" s="18">
        <v>4696645</v>
      </c>
      <c r="J10" s="18">
        <v>1081905</v>
      </c>
      <c r="K10" s="18">
        <v>27523</v>
      </c>
      <c r="L10" s="18">
        <v>0</v>
      </c>
      <c r="M10" s="18">
        <v>641905</v>
      </c>
      <c r="N10" s="18">
        <v>1281081</v>
      </c>
      <c r="O10" s="18">
        <v>357411</v>
      </c>
      <c r="P10" s="18">
        <v>262961.59999999998</v>
      </c>
      <c r="Q10" s="18">
        <v>214597.83333333334</v>
      </c>
      <c r="R10" s="18">
        <v>228009.85714285713</v>
      </c>
      <c r="S10" s="18">
        <v>964875.5</v>
      </c>
      <c r="T10" s="18">
        <v>608475</v>
      </c>
      <c r="U10" s="18">
        <v>285339</v>
      </c>
      <c r="V10" s="18">
        <v>0</v>
      </c>
      <c r="W10" s="18">
        <v>32040</v>
      </c>
      <c r="X10" s="18">
        <v>93881</v>
      </c>
      <c r="Y10" s="18">
        <v>670998</v>
      </c>
      <c r="Z10" s="18">
        <v>1406162.5</v>
      </c>
      <c r="AA10" s="18">
        <v>1071192</v>
      </c>
      <c r="AB10" s="18">
        <v>453804.5</v>
      </c>
      <c r="AC10" s="18">
        <v>367921.66666666669</v>
      </c>
      <c r="AD10" s="18">
        <v>1072964</v>
      </c>
      <c r="AE10" s="18">
        <v>147193</v>
      </c>
      <c r="AF10" s="18">
        <v>3060000</v>
      </c>
      <c r="AG10" s="18">
        <v>132189</v>
      </c>
      <c r="AH10" s="18">
        <v>242141.7</v>
      </c>
      <c r="AI10" s="18">
        <v>221267</v>
      </c>
      <c r="AJ10" s="18">
        <v>293129.11111111112</v>
      </c>
      <c r="AK10" s="18">
        <v>23198.5</v>
      </c>
      <c r="AL10" s="18">
        <v>45905</v>
      </c>
      <c r="AM10" s="18">
        <v>329800</v>
      </c>
      <c r="AN10" s="18">
        <v>326302</v>
      </c>
    </row>
    <row r="11" spans="1:40" x14ac:dyDescent="0.2">
      <c r="A11" s="35" t="s">
        <v>305</v>
      </c>
      <c r="B11" s="18">
        <v>0</v>
      </c>
      <c r="C11" s="18">
        <v>0</v>
      </c>
      <c r="D11" s="18">
        <v>0</v>
      </c>
      <c r="E11" s="18">
        <v>0</v>
      </c>
      <c r="F11" s="18">
        <v>112055.88888888889</v>
      </c>
      <c r="G11" s="18">
        <v>0</v>
      </c>
      <c r="H11" s="18">
        <v>1056712</v>
      </c>
      <c r="I11" s="18">
        <v>79705</v>
      </c>
      <c r="J11" s="18">
        <v>479933</v>
      </c>
      <c r="K11" s="18">
        <v>0</v>
      </c>
      <c r="L11" s="18">
        <v>0</v>
      </c>
      <c r="M11" s="18">
        <v>69141</v>
      </c>
      <c r="N11" s="18">
        <v>0</v>
      </c>
      <c r="O11" s="18">
        <v>0</v>
      </c>
      <c r="P11" s="18">
        <v>8245</v>
      </c>
      <c r="Q11" s="18">
        <v>6965.833333333333</v>
      </c>
      <c r="R11" s="18">
        <v>18771.714285714286</v>
      </c>
      <c r="S11" s="18">
        <v>213757</v>
      </c>
      <c r="T11" s="18">
        <v>0</v>
      </c>
      <c r="U11" s="18">
        <v>109742.75</v>
      </c>
      <c r="V11" s="18">
        <v>0</v>
      </c>
      <c r="W11" s="18">
        <v>0</v>
      </c>
      <c r="X11" s="18">
        <v>0</v>
      </c>
      <c r="Y11" s="18">
        <v>117200</v>
      </c>
      <c r="Z11" s="18">
        <v>0</v>
      </c>
      <c r="AA11" s="18">
        <v>0</v>
      </c>
      <c r="AB11" s="18">
        <v>70143</v>
      </c>
      <c r="AC11" s="18">
        <v>110180</v>
      </c>
      <c r="AD11" s="18">
        <v>0</v>
      </c>
      <c r="AE11" s="18">
        <v>0</v>
      </c>
      <c r="AF11" s="18">
        <v>3290000</v>
      </c>
      <c r="AG11" s="18">
        <v>19506</v>
      </c>
      <c r="AH11" s="18">
        <v>44288.1</v>
      </c>
      <c r="AI11" s="18">
        <v>37526</v>
      </c>
      <c r="AJ11" s="18">
        <v>39189.777777777781</v>
      </c>
      <c r="AK11" s="18">
        <v>0</v>
      </c>
      <c r="AL11" s="18">
        <v>0</v>
      </c>
      <c r="AM11" s="18">
        <v>69588</v>
      </c>
      <c r="AN11" s="18">
        <v>0</v>
      </c>
    </row>
    <row r="12" spans="1:40" x14ac:dyDescent="0.2">
      <c r="A12" s="35" t="s">
        <v>306</v>
      </c>
      <c r="B12" s="18">
        <v>5628</v>
      </c>
      <c r="C12" s="18">
        <v>200000</v>
      </c>
      <c r="D12" s="18">
        <v>1424575</v>
      </c>
      <c r="E12" s="18">
        <v>24834</v>
      </c>
      <c r="F12" s="18">
        <v>134927.44444444444</v>
      </c>
      <c r="G12" s="18">
        <v>57955</v>
      </c>
      <c r="H12" s="18">
        <v>64971</v>
      </c>
      <c r="I12" s="18">
        <v>0</v>
      </c>
      <c r="J12" s="18">
        <v>0</v>
      </c>
      <c r="K12" s="18">
        <v>0</v>
      </c>
      <c r="L12" s="18">
        <v>684438</v>
      </c>
      <c r="M12" s="18">
        <v>0</v>
      </c>
      <c r="N12" s="18">
        <v>6041281</v>
      </c>
      <c r="O12" s="18">
        <v>0</v>
      </c>
      <c r="P12" s="18">
        <v>213278</v>
      </c>
      <c r="Q12" s="18">
        <v>3158.3333333333335</v>
      </c>
      <c r="R12" s="18">
        <v>57848.928571428572</v>
      </c>
      <c r="S12" s="18">
        <v>5805416</v>
      </c>
      <c r="T12" s="18">
        <v>0</v>
      </c>
      <c r="U12" s="18">
        <v>931449.25</v>
      </c>
      <c r="V12" s="18">
        <v>2258000</v>
      </c>
      <c r="W12" s="18">
        <v>20371</v>
      </c>
      <c r="X12" s="18">
        <v>569398</v>
      </c>
      <c r="Y12" s="18">
        <v>0</v>
      </c>
      <c r="Z12" s="18">
        <v>139711</v>
      </c>
      <c r="AA12" s="18">
        <v>121128</v>
      </c>
      <c r="AB12" s="18">
        <v>5527315</v>
      </c>
      <c r="AC12" s="18">
        <v>281469</v>
      </c>
      <c r="AD12" s="18">
        <v>208540</v>
      </c>
      <c r="AE12" s="18">
        <v>33246</v>
      </c>
      <c r="AF12" s="18">
        <v>0</v>
      </c>
      <c r="AG12" s="18">
        <v>0</v>
      </c>
      <c r="AH12" s="18">
        <v>197800</v>
      </c>
      <c r="AI12" s="18">
        <v>36543.5</v>
      </c>
      <c r="AJ12" s="18">
        <v>9288.7777777777774</v>
      </c>
      <c r="AK12" s="18">
        <v>8548.5</v>
      </c>
      <c r="AL12" s="18">
        <v>0</v>
      </c>
      <c r="AM12" s="18">
        <v>0</v>
      </c>
      <c r="AN12" s="18">
        <v>0</v>
      </c>
    </row>
    <row r="13" spans="1:40" s="3" customFormat="1" x14ac:dyDescent="0.2">
      <c r="A13" s="36" t="s">
        <v>316</v>
      </c>
      <c r="B13" s="15">
        <f>SUM(B5:B12)</f>
        <v>11882</v>
      </c>
      <c r="C13" s="15">
        <f t="shared" ref="C13:AN13" si="0">SUM(C5:C12)</f>
        <v>5018000</v>
      </c>
      <c r="D13" s="15">
        <f t="shared" si="0"/>
        <v>6510113</v>
      </c>
      <c r="E13" s="15">
        <f t="shared" si="0"/>
        <v>3355657</v>
      </c>
      <c r="F13" s="15">
        <f t="shared" si="0"/>
        <v>1775734.4444444445</v>
      </c>
      <c r="G13" s="15">
        <f t="shared" si="0"/>
        <v>666101.5</v>
      </c>
      <c r="H13" s="15">
        <f t="shared" si="0"/>
        <v>4642216</v>
      </c>
      <c r="I13" s="15">
        <f t="shared" si="0"/>
        <v>5069251</v>
      </c>
      <c r="J13" s="15">
        <f t="shared" si="0"/>
        <v>7615316</v>
      </c>
      <c r="K13" s="15">
        <f t="shared" si="0"/>
        <v>1299586</v>
      </c>
      <c r="L13" s="15">
        <f t="shared" si="0"/>
        <v>1667998</v>
      </c>
      <c r="M13" s="15">
        <f t="shared" si="0"/>
        <v>2729547</v>
      </c>
      <c r="N13" s="15">
        <f t="shared" si="0"/>
        <v>13249338</v>
      </c>
      <c r="O13" s="15">
        <f t="shared" si="0"/>
        <v>801225</v>
      </c>
      <c r="P13" s="15">
        <f t="shared" si="0"/>
        <v>1024718.6</v>
      </c>
      <c r="Q13" s="15">
        <f t="shared" si="0"/>
        <v>716608.5</v>
      </c>
      <c r="R13" s="15">
        <f t="shared" si="0"/>
        <v>765591.14285714284</v>
      </c>
      <c r="S13" s="15">
        <f t="shared" si="0"/>
        <v>8201646</v>
      </c>
      <c r="T13" s="15">
        <f t="shared" si="0"/>
        <v>909310</v>
      </c>
      <c r="U13" s="15">
        <f t="shared" si="0"/>
        <v>2332194.5</v>
      </c>
      <c r="V13" s="15">
        <f t="shared" si="0"/>
        <v>2626422</v>
      </c>
      <c r="W13" s="15">
        <f t="shared" si="0"/>
        <v>301649</v>
      </c>
      <c r="X13" s="15">
        <f t="shared" si="0"/>
        <v>1632408</v>
      </c>
      <c r="Y13" s="15">
        <f t="shared" si="0"/>
        <v>1875606</v>
      </c>
      <c r="Z13" s="15">
        <f t="shared" si="0"/>
        <v>3371771</v>
      </c>
      <c r="AA13" s="15">
        <f t="shared" si="0"/>
        <v>4762568</v>
      </c>
      <c r="AB13" s="15">
        <f t="shared" si="0"/>
        <v>14944533.5</v>
      </c>
      <c r="AC13" s="15">
        <f t="shared" si="0"/>
        <v>2505538.333333333</v>
      </c>
      <c r="AD13" s="15">
        <f t="shared" si="0"/>
        <v>6020650</v>
      </c>
      <c r="AE13" s="15">
        <f t="shared" si="0"/>
        <v>744030</v>
      </c>
      <c r="AF13" s="15">
        <f t="shared" si="0"/>
        <v>17843000</v>
      </c>
      <c r="AG13" s="15">
        <f t="shared" si="0"/>
        <v>494854.66666666669</v>
      </c>
      <c r="AH13" s="15">
        <f t="shared" si="0"/>
        <v>2419368.5000000005</v>
      </c>
      <c r="AI13" s="15">
        <f t="shared" si="0"/>
        <v>744727</v>
      </c>
      <c r="AJ13" s="15">
        <f t="shared" si="0"/>
        <v>943722.5555555555</v>
      </c>
      <c r="AK13" s="15">
        <f t="shared" si="0"/>
        <v>119041</v>
      </c>
      <c r="AL13" s="15">
        <f t="shared" si="0"/>
        <v>731000</v>
      </c>
      <c r="AM13" s="15">
        <f t="shared" si="0"/>
        <v>1574152</v>
      </c>
      <c r="AN13" s="15">
        <f t="shared" si="0"/>
        <v>787844</v>
      </c>
    </row>
    <row r="14" spans="1:40" x14ac:dyDescent="0.2">
      <c r="A14" s="35" t="s">
        <v>307</v>
      </c>
      <c r="B14" s="18">
        <v>3533</v>
      </c>
      <c r="C14" s="18">
        <v>165</v>
      </c>
      <c r="D14" s="18">
        <v>22965</v>
      </c>
      <c r="E14" s="18">
        <v>22965</v>
      </c>
      <c r="F14" s="18">
        <v>386026.55555555556</v>
      </c>
      <c r="G14" s="18">
        <v>124536</v>
      </c>
      <c r="H14" s="18">
        <v>937318</v>
      </c>
      <c r="I14" s="18">
        <v>0</v>
      </c>
      <c r="J14" s="18">
        <v>1054430</v>
      </c>
      <c r="K14" s="18">
        <v>526135</v>
      </c>
      <c r="L14" s="18">
        <v>463425</v>
      </c>
      <c r="M14" s="18">
        <v>637131</v>
      </c>
      <c r="N14" s="18">
        <v>22965</v>
      </c>
      <c r="O14" s="18">
        <v>324944</v>
      </c>
      <c r="P14" s="18">
        <v>242677.2</v>
      </c>
      <c r="Q14" s="18">
        <v>145776.33333333334</v>
      </c>
      <c r="R14" s="18">
        <v>182901.5</v>
      </c>
      <c r="S14" s="18">
        <v>71786.5</v>
      </c>
      <c r="T14" s="18">
        <v>112579.5</v>
      </c>
      <c r="U14" s="18">
        <v>50558.25</v>
      </c>
      <c r="V14" s="18">
        <v>0</v>
      </c>
      <c r="W14" s="18">
        <v>33941</v>
      </c>
      <c r="X14" s="18">
        <v>218127</v>
      </c>
      <c r="Y14" s="18">
        <v>132560</v>
      </c>
      <c r="Z14" s="18">
        <v>173139</v>
      </c>
      <c r="AA14" s="18">
        <v>2673951</v>
      </c>
      <c r="AB14" s="18">
        <v>889768.5</v>
      </c>
      <c r="AC14" s="18">
        <v>81199.333333333328</v>
      </c>
      <c r="AD14" s="18">
        <v>4014551</v>
      </c>
      <c r="AE14" s="18">
        <v>302914</v>
      </c>
      <c r="AF14" s="18">
        <v>1445000</v>
      </c>
      <c r="AG14" s="18">
        <v>114885.66666666667</v>
      </c>
      <c r="AH14" s="18">
        <v>344574.2</v>
      </c>
      <c r="AI14" s="18">
        <v>181967</v>
      </c>
      <c r="AJ14" s="18">
        <v>123091.77777777778</v>
      </c>
      <c r="AK14" s="18">
        <v>303180</v>
      </c>
      <c r="AL14" s="18">
        <v>5469316</v>
      </c>
      <c r="AM14" s="18">
        <v>97996</v>
      </c>
      <c r="AN14" s="18">
        <v>273884</v>
      </c>
    </row>
    <row r="15" spans="1:40" x14ac:dyDescent="0.2">
      <c r="A15" s="35" t="s">
        <v>308</v>
      </c>
      <c r="B15" s="18">
        <v>0</v>
      </c>
      <c r="C15" s="18">
        <v>0</v>
      </c>
      <c r="D15" s="18">
        <v>466208</v>
      </c>
      <c r="E15" s="18">
        <v>466208</v>
      </c>
      <c r="F15" s="18">
        <v>326781.66666666669</v>
      </c>
      <c r="G15" s="18">
        <v>0</v>
      </c>
      <c r="H15" s="18">
        <v>94279</v>
      </c>
      <c r="I15" s="18">
        <v>0</v>
      </c>
      <c r="J15" s="18">
        <v>108059</v>
      </c>
      <c r="K15" s="18">
        <v>0</v>
      </c>
      <c r="L15" s="18">
        <v>0</v>
      </c>
      <c r="M15" s="18">
        <v>0</v>
      </c>
      <c r="N15" s="18">
        <v>466208</v>
      </c>
      <c r="O15" s="18">
        <v>31712</v>
      </c>
      <c r="P15" s="18">
        <v>111183.2</v>
      </c>
      <c r="Q15" s="18">
        <v>17388.166666666668</v>
      </c>
      <c r="R15" s="18">
        <v>72417.428571428565</v>
      </c>
      <c r="S15" s="18">
        <v>2099.5</v>
      </c>
      <c r="T15" s="18">
        <v>10025</v>
      </c>
      <c r="U15" s="18">
        <v>14599.75</v>
      </c>
      <c r="V15" s="18">
        <v>0</v>
      </c>
      <c r="W15" s="18">
        <v>10289</v>
      </c>
      <c r="X15" s="18">
        <v>66124</v>
      </c>
      <c r="Y15" s="18">
        <v>0</v>
      </c>
      <c r="Z15" s="18">
        <v>30249.5</v>
      </c>
      <c r="AA15" s="18">
        <v>0</v>
      </c>
      <c r="AB15" s="18">
        <v>87885</v>
      </c>
      <c r="AC15" s="18">
        <v>206814.33333333334</v>
      </c>
      <c r="AD15" s="18">
        <v>0</v>
      </c>
      <c r="AE15" s="18">
        <v>0</v>
      </c>
      <c r="AF15" s="18">
        <v>0</v>
      </c>
      <c r="AG15" s="18">
        <v>15990.666666666666</v>
      </c>
      <c r="AH15" s="18">
        <v>11914.3</v>
      </c>
      <c r="AI15" s="18">
        <v>5830.5</v>
      </c>
      <c r="AJ15" s="18">
        <v>18936.444444444445</v>
      </c>
      <c r="AK15" s="18">
        <v>511148.5</v>
      </c>
      <c r="AL15" s="18">
        <v>11489316</v>
      </c>
      <c r="AM15" s="18">
        <v>53074</v>
      </c>
      <c r="AN15" s="18">
        <v>0</v>
      </c>
    </row>
    <row r="16" spans="1:40" x14ac:dyDescent="0.2">
      <c r="A16" s="35" t="s">
        <v>318</v>
      </c>
      <c r="B16" s="18">
        <v>2574</v>
      </c>
      <c r="C16" s="18">
        <v>37000</v>
      </c>
      <c r="D16" s="18">
        <v>33699</v>
      </c>
      <c r="E16" s="18">
        <v>33699</v>
      </c>
      <c r="F16" s="18">
        <v>106594.11111111111</v>
      </c>
      <c r="G16" s="18">
        <v>90719.5</v>
      </c>
      <c r="H16" s="18">
        <v>465847</v>
      </c>
      <c r="I16" s="18">
        <v>0</v>
      </c>
      <c r="J16" s="18">
        <v>524051</v>
      </c>
      <c r="K16" s="18">
        <v>1388781</v>
      </c>
      <c r="L16" s="18">
        <v>1223252</v>
      </c>
      <c r="M16" s="18">
        <v>1681765</v>
      </c>
      <c r="N16" s="18">
        <v>33699</v>
      </c>
      <c r="O16" s="18">
        <v>74283</v>
      </c>
      <c r="P16" s="18">
        <v>9975.4</v>
      </c>
      <c r="Q16" s="18">
        <v>7253</v>
      </c>
      <c r="R16" s="18">
        <v>11878.714285714286</v>
      </c>
      <c r="S16" s="18">
        <v>5046</v>
      </c>
      <c r="T16" s="18">
        <v>21110</v>
      </c>
      <c r="U16" s="18">
        <v>190458.5</v>
      </c>
      <c r="V16" s="18">
        <v>0</v>
      </c>
      <c r="W16" s="18">
        <v>3865</v>
      </c>
      <c r="X16" s="18">
        <v>24838</v>
      </c>
      <c r="Y16" s="18">
        <v>0</v>
      </c>
      <c r="Z16" s="18">
        <v>22982</v>
      </c>
      <c r="AA16" s="18">
        <v>444248</v>
      </c>
      <c r="AB16" s="18">
        <v>445923.5</v>
      </c>
      <c r="AC16" s="18">
        <v>17678.666666666668</v>
      </c>
      <c r="AD16" s="18">
        <v>660384</v>
      </c>
      <c r="AE16" s="18">
        <v>58140</v>
      </c>
      <c r="AF16" s="18">
        <v>0</v>
      </c>
      <c r="AG16" s="18">
        <v>7259.666666666667</v>
      </c>
      <c r="AH16" s="18">
        <v>35008.1</v>
      </c>
      <c r="AI16" s="18">
        <v>12743.5</v>
      </c>
      <c r="AJ16" s="18">
        <v>32478.666666666668</v>
      </c>
      <c r="AK16" s="18">
        <v>58943</v>
      </c>
      <c r="AL16" s="18">
        <v>150968</v>
      </c>
      <c r="AM16" s="18">
        <v>96649</v>
      </c>
      <c r="AN16" s="18">
        <v>0</v>
      </c>
    </row>
    <row r="17" spans="1:40" x14ac:dyDescent="0.2">
      <c r="A17" s="36" t="s">
        <v>315</v>
      </c>
      <c r="B17" s="15">
        <f>SUM(B14:B16)</f>
        <v>6107</v>
      </c>
      <c r="C17" s="15">
        <f t="shared" ref="C17:AN17" si="1">SUM(C14:C16)</f>
        <v>37165</v>
      </c>
      <c r="D17" s="15">
        <f t="shared" si="1"/>
        <v>522872</v>
      </c>
      <c r="E17" s="15">
        <f t="shared" si="1"/>
        <v>522872</v>
      </c>
      <c r="F17" s="15">
        <f t="shared" si="1"/>
        <v>819402.33333333337</v>
      </c>
      <c r="G17" s="15">
        <f t="shared" si="1"/>
        <v>215255.5</v>
      </c>
      <c r="H17" s="15">
        <f t="shared" si="1"/>
        <v>1497444</v>
      </c>
      <c r="I17" s="15">
        <f t="shared" si="1"/>
        <v>0</v>
      </c>
      <c r="J17" s="15">
        <f t="shared" si="1"/>
        <v>1686540</v>
      </c>
      <c r="K17" s="15">
        <f t="shared" si="1"/>
        <v>1914916</v>
      </c>
      <c r="L17" s="15">
        <f t="shared" si="1"/>
        <v>1686677</v>
      </c>
      <c r="M17" s="15">
        <f t="shared" si="1"/>
        <v>2318896</v>
      </c>
      <c r="N17" s="15">
        <f t="shared" si="1"/>
        <v>522872</v>
      </c>
      <c r="O17" s="15">
        <f t="shared" si="1"/>
        <v>430939</v>
      </c>
      <c r="P17" s="15">
        <f t="shared" si="1"/>
        <v>363835.80000000005</v>
      </c>
      <c r="Q17" s="15">
        <f t="shared" si="1"/>
        <v>170417.5</v>
      </c>
      <c r="R17" s="15">
        <f t="shared" si="1"/>
        <v>267197.64285714284</v>
      </c>
      <c r="S17" s="15">
        <f t="shared" si="1"/>
        <v>78932</v>
      </c>
      <c r="T17" s="15">
        <f t="shared" si="1"/>
        <v>143714.5</v>
      </c>
      <c r="U17" s="15">
        <f t="shared" si="1"/>
        <v>255616.5</v>
      </c>
      <c r="V17" s="15">
        <f t="shared" si="1"/>
        <v>0</v>
      </c>
      <c r="W17" s="15">
        <f t="shared" si="1"/>
        <v>48095</v>
      </c>
      <c r="X17" s="15">
        <f t="shared" si="1"/>
        <v>309089</v>
      </c>
      <c r="Y17" s="15">
        <f t="shared" si="1"/>
        <v>132560</v>
      </c>
      <c r="Z17" s="15">
        <f t="shared" si="1"/>
        <v>226370.5</v>
      </c>
      <c r="AA17" s="15">
        <f t="shared" si="1"/>
        <v>3118199</v>
      </c>
      <c r="AB17" s="15">
        <f t="shared" si="1"/>
        <v>1423577</v>
      </c>
      <c r="AC17" s="15">
        <f t="shared" si="1"/>
        <v>305692.33333333337</v>
      </c>
      <c r="AD17" s="15">
        <f t="shared" si="1"/>
        <v>4674935</v>
      </c>
      <c r="AE17" s="15">
        <f t="shared" si="1"/>
        <v>361054</v>
      </c>
      <c r="AF17" s="15">
        <f t="shared" si="1"/>
        <v>1445000</v>
      </c>
      <c r="AG17" s="15">
        <f t="shared" si="1"/>
        <v>138136</v>
      </c>
      <c r="AH17" s="15">
        <f t="shared" si="1"/>
        <v>391496.6</v>
      </c>
      <c r="AI17" s="15">
        <f t="shared" si="1"/>
        <v>200541</v>
      </c>
      <c r="AJ17" s="15">
        <f t="shared" si="1"/>
        <v>174506.88888888888</v>
      </c>
      <c r="AK17" s="15">
        <f t="shared" si="1"/>
        <v>873271.5</v>
      </c>
      <c r="AL17" s="15">
        <f t="shared" si="1"/>
        <v>17109600</v>
      </c>
      <c r="AM17" s="15">
        <f t="shared" si="1"/>
        <v>247719</v>
      </c>
      <c r="AN17" s="15">
        <f t="shared" si="1"/>
        <v>273884</v>
      </c>
    </row>
    <row r="18" spans="1:40" x14ac:dyDescent="0.2">
      <c r="A18" s="36" t="s">
        <v>3</v>
      </c>
      <c r="B18" s="15">
        <v>17989</v>
      </c>
      <c r="C18" s="15">
        <v>5055165</v>
      </c>
      <c r="D18" s="15">
        <v>7032985</v>
      </c>
      <c r="E18" s="15">
        <v>3878529</v>
      </c>
      <c r="F18" s="15">
        <v>23356231</v>
      </c>
      <c r="G18" s="15">
        <v>1762714</v>
      </c>
      <c r="H18" s="15">
        <v>6139660</v>
      </c>
      <c r="I18" s="15">
        <v>5069251</v>
      </c>
      <c r="J18" s="15">
        <v>9301856</v>
      </c>
      <c r="K18" s="15">
        <v>3214502</v>
      </c>
      <c r="L18" s="15">
        <v>3354675</v>
      </c>
      <c r="M18" s="15">
        <v>5048443</v>
      </c>
      <c r="N18" s="15">
        <v>13772210</v>
      </c>
      <c r="O18" s="15">
        <v>1232164</v>
      </c>
      <c r="P18" s="15">
        <v>6942772</v>
      </c>
      <c r="Q18" s="15">
        <v>5322156</v>
      </c>
      <c r="R18" s="15">
        <v>14459043</v>
      </c>
      <c r="S18" s="15">
        <v>16561156</v>
      </c>
      <c r="T18" s="15">
        <v>2106049</v>
      </c>
      <c r="U18" s="15">
        <v>10351244</v>
      </c>
      <c r="V18" s="15">
        <v>2626422</v>
      </c>
      <c r="W18" s="15">
        <v>349744</v>
      </c>
      <c r="X18" s="15">
        <v>1941497</v>
      </c>
      <c r="Y18" s="15">
        <v>2008166</v>
      </c>
      <c r="Z18" s="15">
        <v>7196283</v>
      </c>
      <c r="AA18" s="15">
        <v>7880767</v>
      </c>
      <c r="AB18" s="15">
        <v>32736221</v>
      </c>
      <c r="AC18" s="15">
        <v>8433692</v>
      </c>
      <c r="AD18" s="15">
        <v>10695585</v>
      </c>
      <c r="AE18" s="15">
        <v>1105084</v>
      </c>
      <c r="AF18" s="15">
        <v>19288000</v>
      </c>
      <c r="AG18" s="15">
        <v>1898972</v>
      </c>
      <c r="AH18" s="15">
        <v>28108651</v>
      </c>
      <c r="AI18" s="15">
        <v>1890536</v>
      </c>
      <c r="AJ18" s="15">
        <v>10064065</v>
      </c>
      <c r="AK18" s="15">
        <v>1984625</v>
      </c>
      <c r="AL18" s="15">
        <v>17840600</v>
      </c>
      <c r="AM18" s="15">
        <v>1821871</v>
      </c>
      <c r="AN18" s="15">
        <v>1061728</v>
      </c>
    </row>
    <row r="19" spans="1:40" x14ac:dyDescent="0.2">
      <c r="A19" s="35" t="s">
        <v>309</v>
      </c>
      <c r="B19" s="18">
        <v>2</v>
      </c>
      <c r="C19" s="18">
        <v>338</v>
      </c>
      <c r="D19" s="18">
        <v>48</v>
      </c>
      <c r="E19" s="18">
        <v>121</v>
      </c>
      <c r="F19" s="18">
        <v>3110</v>
      </c>
      <c r="G19" s="18">
        <v>98</v>
      </c>
      <c r="H19" s="18">
        <v>2490</v>
      </c>
      <c r="I19" s="18">
        <v>0</v>
      </c>
      <c r="J19" s="18">
        <v>216</v>
      </c>
      <c r="K19" s="18">
        <v>69</v>
      </c>
      <c r="L19" s="18">
        <v>61</v>
      </c>
      <c r="M19" s="18">
        <v>84</v>
      </c>
      <c r="N19" s="18">
        <v>42</v>
      </c>
      <c r="O19" s="18">
        <v>186</v>
      </c>
      <c r="P19" s="18">
        <v>768</v>
      </c>
      <c r="Q19" s="18">
        <v>1739</v>
      </c>
      <c r="R19" s="18">
        <v>3390</v>
      </c>
      <c r="S19" s="18">
        <v>850</v>
      </c>
      <c r="T19" s="18">
        <v>463</v>
      </c>
      <c r="U19" s="18">
        <v>325</v>
      </c>
      <c r="V19" s="18">
        <v>3</v>
      </c>
      <c r="W19" s="18">
        <v>67</v>
      </c>
      <c r="X19" s="18">
        <v>28</v>
      </c>
      <c r="Y19" s="18">
        <v>191</v>
      </c>
      <c r="Z19" s="18">
        <v>438</v>
      </c>
      <c r="AA19" s="18">
        <v>894</v>
      </c>
      <c r="AB19" s="18">
        <v>62</v>
      </c>
      <c r="AC19" s="18">
        <v>128</v>
      </c>
      <c r="AD19" s="18">
        <v>1329</v>
      </c>
      <c r="AE19" s="18">
        <v>117</v>
      </c>
      <c r="AF19" s="18">
        <v>60</v>
      </c>
      <c r="AG19" s="18">
        <v>584</v>
      </c>
      <c r="AH19" s="18">
        <v>1139</v>
      </c>
      <c r="AI19" s="18">
        <v>792</v>
      </c>
      <c r="AJ19" s="18">
        <v>1362</v>
      </c>
      <c r="AK19" s="18">
        <v>379</v>
      </c>
      <c r="AL19" s="18">
        <v>8</v>
      </c>
      <c r="AM19" s="18">
        <v>155</v>
      </c>
      <c r="AN19" s="18">
        <v>322</v>
      </c>
    </row>
    <row r="20" spans="1:40" x14ac:dyDescent="0.2">
      <c r="A20" s="35" t="s">
        <v>310</v>
      </c>
      <c r="B20" s="18">
        <v>1</v>
      </c>
      <c r="C20" s="18">
        <v>1</v>
      </c>
      <c r="D20" s="18">
        <v>1</v>
      </c>
      <c r="E20" s="18">
        <v>1</v>
      </c>
      <c r="F20" s="18">
        <v>30</v>
      </c>
      <c r="G20" s="18">
        <v>5</v>
      </c>
      <c r="H20" s="18">
        <v>5</v>
      </c>
      <c r="I20" s="18">
        <v>3</v>
      </c>
      <c r="J20" s="18">
        <v>3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5</v>
      </c>
      <c r="Q20" s="18">
        <v>16</v>
      </c>
      <c r="R20" s="18">
        <v>21</v>
      </c>
      <c r="S20" s="18">
        <v>2</v>
      </c>
      <c r="T20" s="18">
        <v>4</v>
      </c>
      <c r="U20" s="18">
        <v>4</v>
      </c>
      <c r="V20" s="18">
        <v>1</v>
      </c>
      <c r="W20" s="18">
        <v>1</v>
      </c>
      <c r="X20" s="18">
        <v>1</v>
      </c>
      <c r="Y20" s="18">
        <v>3</v>
      </c>
      <c r="Z20" s="18">
        <v>3</v>
      </c>
      <c r="AA20" s="18">
        <v>2</v>
      </c>
      <c r="AB20" s="18">
        <v>2</v>
      </c>
      <c r="AC20" s="18">
        <v>6</v>
      </c>
      <c r="AD20" s="18">
        <v>7</v>
      </c>
      <c r="AE20" s="18">
        <v>1</v>
      </c>
      <c r="AF20" s="18">
        <v>4</v>
      </c>
      <c r="AG20" s="18">
        <v>3</v>
      </c>
      <c r="AH20" s="18">
        <v>10</v>
      </c>
      <c r="AI20" s="18">
        <v>4</v>
      </c>
      <c r="AJ20" s="18">
        <v>11</v>
      </c>
      <c r="AK20" s="18">
        <v>4</v>
      </c>
      <c r="AL20" s="18">
        <v>1</v>
      </c>
      <c r="AM20" s="18">
        <v>1</v>
      </c>
      <c r="AN20" s="18">
        <v>3</v>
      </c>
    </row>
    <row r="22" spans="1:40" x14ac:dyDescent="0.2">
      <c r="A22" s="48" t="s">
        <v>337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</row>
    <row r="23" spans="1:40" x14ac:dyDescent="0.2">
      <c r="A23" s="27" t="s">
        <v>321</v>
      </c>
      <c r="B23" s="28">
        <f>+B5/$B$18</f>
        <v>0.11979543054088609</v>
      </c>
      <c r="C23" s="28">
        <f>+C5/$C$18</f>
        <v>7.6159729702195672E-2</v>
      </c>
      <c r="D23" s="28">
        <f>+D5/$D$18</f>
        <v>0.15348916569564702</v>
      </c>
      <c r="E23" s="28">
        <f>+E5/$E$18</f>
        <v>0.30906176027045307</v>
      </c>
      <c r="F23" s="28">
        <f>+F5/$F$18</f>
        <v>2.2557149738757078E-2</v>
      </c>
      <c r="G23" s="28">
        <f>+G5/$G$18</f>
        <v>4.3090087217778947E-2</v>
      </c>
      <c r="H23" s="28">
        <f>+H5/$H$18</f>
        <v>0.27477661629471339</v>
      </c>
      <c r="I23" s="28">
        <f>+I5/$I$18</f>
        <v>0</v>
      </c>
      <c r="J23" s="28">
        <f>+J5/$J$18</f>
        <v>0.37619083761348271</v>
      </c>
      <c r="K23" s="28">
        <f>+K5/$K$18</f>
        <v>0.30882108643889472</v>
      </c>
      <c r="L23" s="28">
        <f>+L5/$L$18</f>
        <v>0.15247140184965757</v>
      </c>
      <c r="M23" s="28">
        <f>+M5/$M$18</f>
        <v>0.16237956930483319</v>
      </c>
      <c r="N23" s="28">
        <f>+N5/$N$18</f>
        <v>7.8381537894063477E-2</v>
      </c>
      <c r="O23" s="28">
        <f>+O5/$O$18</f>
        <v>8.6043740930590404E-2</v>
      </c>
      <c r="P23" s="28">
        <f>+P5/$P$18</f>
        <v>1.8232458159363436E-2</v>
      </c>
      <c r="Q23" s="28">
        <f>+Q5/$Q$18</f>
        <v>2.9552121358336736E-2</v>
      </c>
      <c r="R23" s="28">
        <f>+R5/$R$18</f>
        <v>1.1211248806122825E-2</v>
      </c>
      <c r="S23" s="28">
        <f>+S5/$S$18</f>
        <v>2.9375213904150169E-2</v>
      </c>
      <c r="T23" s="28">
        <f>+T5/$T$18</f>
        <v>3.7277860106768645E-2</v>
      </c>
      <c r="U23" s="28">
        <f>+U5/$U$18</f>
        <v>3.5303920958678979E-2</v>
      </c>
      <c r="V23" s="28">
        <f>+V5/$V$18</f>
        <v>9.8126652914116624E-2</v>
      </c>
      <c r="W23" s="28">
        <f>+W5/$W$18</f>
        <v>0.61582757674184552</v>
      </c>
      <c r="X23" s="28">
        <f>+X5/$X$18</f>
        <v>0.35725679720339509</v>
      </c>
      <c r="Y23" s="28">
        <f>+Y5/$Y$18</f>
        <v>0.31371908497604284</v>
      </c>
      <c r="Z23" s="28">
        <f>+Z5/$Z$18</f>
        <v>5.6333179225997641E-2</v>
      </c>
      <c r="AA23" s="28">
        <f>+AA5/$AA$18</f>
        <v>0.15151735865303467</v>
      </c>
      <c r="AB23" s="28">
        <f>+AB5/$AB$18</f>
        <v>9.7148614068801653E-2</v>
      </c>
      <c r="AC23" s="28">
        <f>+AC5/$AC$18</f>
        <v>5.4302789335915994E-2</v>
      </c>
      <c r="AD23" s="28">
        <f>+AD5/$AD$18</f>
        <v>0.21346134877147907</v>
      </c>
      <c r="AE23" s="28">
        <f>+AE5/$AE$18</f>
        <v>0.23120776339174218</v>
      </c>
      <c r="AF23" s="28">
        <f>+AF5/$AF$18</f>
        <v>0.25482165076731644</v>
      </c>
      <c r="AG23" s="28">
        <f>+AG5/$AG$18</f>
        <v>3.5760049823448332E-2</v>
      </c>
      <c r="AH23" s="28">
        <f>+AH5/$AH$18</f>
        <v>1.5084999988081962E-2</v>
      </c>
      <c r="AI23" s="28">
        <f>+AI5/$AI$18</f>
        <v>5.6155238514368412E-2</v>
      </c>
      <c r="AJ23" s="28">
        <f>+AJ5/$AJ$18</f>
        <v>2.7624854701686973E-2</v>
      </c>
      <c r="AK23" s="28">
        <f>+AK5/$AK$18</f>
        <v>4.7354034137431509E-3</v>
      </c>
      <c r="AL23" s="28">
        <f>+AL5/$AL$18</f>
        <v>0</v>
      </c>
      <c r="AM23" s="28">
        <f>+AM5/$AM$18</f>
        <v>0.36545397561078691</v>
      </c>
      <c r="AN23" s="28">
        <f>+AN5/$AN$18</f>
        <v>0.22391516471261944</v>
      </c>
    </row>
    <row r="24" spans="1:40" x14ac:dyDescent="0.2">
      <c r="A24" s="29" t="s">
        <v>322</v>
      </c>
      <c r="B24" s="28">
        <f t="shared" ref="B24:B36" si="2">+B6/$B$18</f>
        <v>0</v>
      </c>
      <c r="C24" s="28">
        <f t="shared" ref="C24:C36" si="3">+C6/$C$18</f>
        <v>4.5498020341571445E-2</v>
      </c>
      <c r="D24" s="28">
        <f t="shared" ref="D24:D36" si="4">+D6/$D$18</f>
        <v>0.13512655010639152</v>
      </c>
      <c r="E24" s="28">
        <f t="shared" ref="E24:E36" si="5">+E6/$E$18</f>
        <v>0.12562185302726883</v>
      </c>
      <c r="F24" s="28">
        <f t="shared" ref="F24:F36" si="6">+F6/$F$18</f>
        <v>9.8999896192345609E-3</v>
      </c>
      <c r="G24" s="28">
        <f t="shared" ref="G24:G35" si="7">+G6/$G$18</f>
        <v>1.8464708398526365E-2</v>
      </c>
      <c r="H24" s="28">
        <f t="shared" ref="H24:H36" si="8">+H6/$H$18</f>
        <v>4.4956886863441953E-3</v>
      </c>
      <c r="I24" s="28">
        <f t="shared" ref="I24:I36" si="9">+I6/$I$18</f>
        <v>1.7087731501162599E-2</v>
      </c>
      <c r="J24" s="28">
        <f t="shared" ref="J24:J34" si="10">+J6/$J$18</f>
        <v>6.1920008222015051E-2</v>
      </c>
      <c r="K24" s="28">
        <f t="shared" ref="K24:K36" si="11">+K6/$K$18</f>
        <v>0</v>
      </c>
      <c r="L24" s="28">
        <f t="shared" ref="L24:L36" si="12">+L6/$L$18</f>
        <v>9.6538412811971355E-2</v>
      </c>
      <c r="M24" s="28">
        <f t="shared" ref="M24:M36" si="13">+M6/$M$18</f>
        <v>3.0033616305066731E-2</v>
      </c>
      <c r="N24" s="28">
        <f t="shared" ref="N24:N36" si="14">+N6/$N$18</f>
        <v>6.4600597870639501E-2</v>
      </c>
      <c r="O24" s="28">
        <f t="shared" ref="O24:O36" si="15">+O6/$O$18</f>
        <v>1.5781990059764772E-2</v>
      </c>
      <c r="P24" s="28">
        <f t="shared" ref="P24:P36" si="16">+P6/$P$18</f>
        <v>1.472051797178418E-2</v>
      </c>
      <c r="Q24" s="28">
        <f t="shared" ref="Q24:Q36" si="17">+Q6/$Q$18</f>
        <v>1.0887755513617665E-2</v>
      </c>
      <c r="R24" s="28">
        <f t="shared" ref="R24:R36" si="18">+R6/$R$18</f>
        <v>4.0484846947141852E-3</v>
      </c>
      <c r="S24" s="28">
        <f t="shared" ref="S24:S36" si="19">+S6/$S$18</f>
        <v>1.2782924090564692E-2</v>
      </c>
      <c r="T24" s="28">
        <f t="shared" ref="T24:T36" si="20">+T6/$T$18</f>
        <v>3.8825307483349156E-2</v>
      </c>
      <c r="U24" s="28">
        <f t="shared" ref="U24:U36" si="21">+U6/$U$18</f>
        <v>2.706720564214311E-2</v>
      </c>
      <c r="V24" s="28">
        <f t="shared" ref="V24:V36" si="22">+V6/$V$18</f>
        <v>0</v>
      </c>
      <c r="W24" s="28">
        <f t="shared" ref="W24:W36" si="23">+W6/$W$18</f>
        <v>2.5101216890068164E-2</v>
      </c>
      <c r="X24" s="28">
        <f t="shared" ref="X24:X36" si="24">+X6/$X$18</f>
        <v>1.8164334016483156E-2</v>
      </c>
      <c r="Y24" s="28">
        <f t="shared" ref="Y24:Y36" si="25">+Y6/$Y$18</f>
        <v>3.0131971161746589E-2</v>
      </c>
      <c r="Z24" s="28">
        <f t="shared" ref="Z24:Z36" si="26">+Z6/$Z$18</f>
        <v>2.0697351674468612E-2</v>
      </c>
      <c r="AA24" s="28">
        <f t="shared" ref="AA24:AA36" si="27">+AA6/$AA$18</f>
        <v>1.3751707162513496E-2</v>
      </c>
      <c r="AB24" s="28">
        <f t="shared" ref="AB24:AB36" si="28">+AB6/$AB$18</f>
        <v>4.2694772252423394E-2</v>
      </c>
      <c r="AC24" s="28">
        <f t="shared" ref="AC24:AC36" si="29">+AC6/$AC$18</f>
        <v>2.2977086033811368E-2</v>
      </c>
      <c r="AD24" s="28">
        <f t="shared" ref="AD24:AD36" si="30">+AD6/$AD$18</f>
        <v>1.8130939074393781E-2</v>
      </c>
      <c r="AE24" s="28">
        <f t="shared" ref="AE24:AE36" si="31">+AE6/$AE$18</f>
        <v>3.7224319599234085E-2</v>
      </c>
      <c r="AF24" s="28">
        <f t="shared" ref="AF24:AF36" si="32">+AF6/$AF$18</f>
        <v>5.7030277892990464E-2</v>
      </c>
      <c r="AG24" s="28">
        <f t="shared" ref="AG24:AG36" si="33">+AG6/$AG$18</f>
        <v>1.2789551399388721E-2</v>
      </c>
      <c r="AH24" s="28">
        <f t="shared" ref="AH24:AH36" si="34">+AH6/$AH$18</f>
        <v>3.7457955559660264E-2</v>
      </c>
      <c r="AI24" s="28">
        <f t="shared" ref="AI24:AI36" si="35">+AI6/$AI$18</f>
        <v>1.3440632709453827E-2</v>
      </c>
      <c r="AJ24" s="28">
        <f t="shared" ref="AJ24:AJ36" si="36">+AJ6/$AJ$18</f>
        <v>5.2318267463936736E-3</v>
      </c>
      <c r="AK24" s="28">
        <f t="shared" ref="AK24:AK36" si="37">+AK6/$AK$18</f>
        <v>1.6552497323171884E-2</v>
      </c>
      <c r="AL24" s="28">
        <f t="shared" ref="AL24:AL36" si="38">+AL6/$AL$18</f>
        <v>1.4110736186002714E-2</v>
      </c>
      <c r="AM24" s="28">
        <f t="shared" ref="AM24:AM36" si="39">+AM6/$AM$18</f>
        <v>3.6124950668845378E-2</v>
      </c>
      <c r="AN24" s="28">
        <f t="shared" ref="AN24:AN36" si="40">+AN6/$AN$18</f>
        <v>9.9093176406763309E-2</v>
      </c>
    </row>
    <row r="25" spans="1:40" x14ac:dyDescent="0.2">
      <c r="A25" s="29" t="s">
        <v>323</v>
      </c>
      <c r="B25" s="28">
        <f t="shared" si="2"/>
        <v>0</v>
      </c>
      <c r="C25" s="28">
        <f t="shared" si="3"/>
        <v>2.9672621961894418E-2</v>
      </c>
      <c r="D25" s="28">
        <f t="shared" si="4"/>
        <v>1.1845610363167276E-3</v>
      </c>
      <c r="E25" s="28">
        <f t="shared" si="5"/>
        <v>9.5737327218643978E-3</v>
      </c>
      <c r="F25" s="28">
        <f t="shared" si="6"/>
        <v>3.3341947261192194E-3</v>
      </c>
      <c r="G25" s="28">
        <f t="shared" si="7"/>
        <v>2.6856029962886777E-2</v>
      </c>
      <c r="H25" s="28">
        <f t="shared" si="8"/>
        <v>2.3145255600472991E-2</v>
      </c>
      <c r="I25" s="28">
        <f t="shared" si="9"/>
        <v>2.7459677968204772E-2</v>
      </c>
      <c r="J25" s="28">
        <f t="shared" si="10"/>
        <v>4.5733883646446472E-3</v>
      </c>
      <c r="K25" s="28">
        <f t="shared" si="11"/>
        <v>3.2272495086330635E-2</v>
      </c>
      <c r="L25" s="28">
        <f t="shared" si="12"/>
        <v>4.095836407401611E-2</v>
      </c>
      <c r="M25" s="28">
        <f t="shared" si="13"/>
        <v>8.9691019587623353E-3</v>
      </c>
      <c r="N25" s="28">
        <f t="shared" si="14"/>
        <v>8.3782486616164002E-3</v>
      </c>
      <c r="O25" s="28">
        <f t="shared" si="15"/>
        <v>4.709924977519226E-2</v>
      </c>
      <c r="P25" s="28">
        <f t="shared" si="16"/>
        <v>6.0841404557142311E-3</v>
      </c>
      <c r="Q25" s="28">
        <f t="shared" si="17"/>
        <v>9.9871493181835826E-3</v>
      </c>
      <c r="R25" s="28">
        <f t="shared" si="18"/>
        <v>5.1066509529216911E-3</v>
      </c>
      <c r="S25" s="28">
        <f t="shared" si="19"/>
        <v>8.7987215385206194E-3</v>
      </c>
      <c r="T25" s="28">
        <f t="shared" si="20"/>
        <v>1.5120493397826926E-2</v>
      </c>
      <c r="U25" s="28">
        <f t="shared" si="21"/>
        <v>7.4508194377410093E-3</v>
      </c>
      <c r="V25" s="28">
        <f t="shared" si="22"/>
        <v>4.2148596074812042E-2</v>
      </c>
      <c r="W25" s="28">
        <f t="shared" si="23"/>
        <v>2.8277826067066195E-2</v>
      </c>
      <c r="X25" s="28">
        <f t="shared" si="24"/>
        <v>1.4446584259465763E-2</v>
      </c>
      <c r="Y25" s="28">
        <f t="shared" si="25"/>
        <v>6.757309903663343E-2</v>
      </c>
      <c r="Z25" s="28">
        <f t="shared" si="26"/>
        <v>1.1658518710284184E-2</v>
      </c>
      <c r="AA25" s="28">
        <f t="shared" si="27"/>
        <v>0.10199311818253223</v>
      </c>
      <c r="AB25" s="28">
        <f t="shared" si="28"/>
        <v>1.0218039522643741E-3</v>
      </c>
      <c r="AC25" s="28">
        <f t="shared" si="29"/>
        <v>3.6555757549599868E-3</v>
      </c>
      <c r="AD25" s="28">
        <f t="shared" si="30"/>
        <v>0.10455379486021568</v>
      </c>
      <c r="AE25" s="28">
        <f t="shared" si="31"/>
        <v>7.8327077398641184E-2</v>
      </c>
      <c r="AF25" s="28">
        <f t="shared" si="32"/>
        <v>2.9552053090004149E-3</v>
      </c>
      <c r="AG25" s="28">
        <f t="shared" si="33"/>
        <v>1.3334232065208614E-2</v>
      </c>
      <c r="AH25" s="28">
        <f t="shared" si="34"/>
        <v>2.288441376998135E-3</v>
      </c>
      <c r="AI25" s="28">
        <f t="shared" si="35"/>
        <v>2.4979952775297586E-2</v>
      </c>
      <c r="AJ25" s="28">
        <f t="shared" si="36"/>
        <v>6.3985852414285664E-3</v>
      </c>
      <c r="AK25" s="28">
        <f t="shared" si="37"/>
        <v>6.5788247149965355E-3</v>
      </c>
      <c r="AL25" s="28">
        <f t="shared" si="38"/>
        <v>1.7269038036837325E-3</v>
      </c>
      <c r="AM25" s="28">
        <f t="shared" si="39"/>
        <v>2.6272990788041524E-2</v>
      </c>
      <c r="AN25" s="28">
        <f t="shared" si="40"/>
        <v>1.9659460803520299E-2</v>
      </c>
    </row>
    <row r="26" spans="1:40" x14ac:dyDescent="0.2">
      <c r="A26" s="29" t="s">
        <v>324</v>
      </c>
      <c r="B26" s="28">
        <f t="shared" si="2"/>
        <v>2.2958474623380954E-2</v>
      </c>
      <c r="C26" s="28">
        <f t="shared" si="3"/>
        <v>0.20770835373326094</v>
      </c>
      <c r="D26" s="28">
        <f t="shared" si="4"/>
        <v>0.39959021667186834</v>
      </c>
      <c r="E26" s="28">
        <f t="shared" si="5"/>
        <v>0.29624169369366582</v>
      </c>
      <c r="F26" s="28">
        <f t="shared" si="6"/>
        <v>1.5232523318224302E-2</v>
      </c>
      <c r="G26" s="28">
        <f t="shared" si="7"/>
        <v>8.2648121022468757E-3</v>
      </c>
      <c r="H26" s="28">
        <f t="shared" si="8"/>
        <v>0.13245733477098082</v>
      </c>
      <c r="I26" s="28">
        <f t="shared" si="9"/>
        <v>1.3232526856531665E-2</v>
      </c>
      <c r="J26" s="28">
        <f t="shared" si="10"/>
        <v>0.20809750226191417</v>
      </c>
      <c r="K26" s="28">
        <f t="shared" si="11"/>
        <v>5.4632723824716858E-2</v>
      </c>
      <c r="L26" s="28">
        <f t="shared" si="12"/>
        <v>3.2226668753306954E-3</v>
      </c>
      <c r="M26" s="28">
        <f t="shared" si="13"/>
        <v>0.19844415396984774</v>
      </c>
      <c r="N26" s="28">
        <f t="shared" si="14"/>
        <v>0.27899727059055879</v>
      </c>
      <c r="O26" s="28">
        <f t="shared" si="15"/>
        <v>0.21126570813625459</v>
      </c>
      <c r="P26" s="28">
        <f t="shared" si="16"/>
        <v>3.7936288272177168E-2</v>
      </c>
      <c r="Q26" s="28">
        <f t="shared" si="17"/>
        <v>4.1518449791149797E-2</v>
      </c>
      <c r="R26" s="28">
        <f t="shared" si="18"/>
        <v>1.0994923483426353E-2</v>
      </c>
      <c r="S26" s="28">
        <f t="shared" si="19"/>
        <v>2.256442726582613E-2</v>
      </c>
      <c r="T26" s="28">
        <f t="shared" si="20"/>
        <v>5.1619644177319714E-2</v>
      </c>
      <c r="U26" s="28">
        <f t="shared" si="21"/>
        <v>2.732468677194741E-2</v>
      </c>
      <c r="V26" s="28">
        <f t="shared" si="22"/>
        <v>0</v>
      </c>
      <c r="W26" s="28">
        <f t="shared" si="23"/>
        <v>4.2348117480214102E-2</v>
      </c>
      <c r="X26" s="28">
        <f t="shared" si="24"/>
        <v>0.10641221696453819</v>
      </c>
      <c r="Y26" s="28">
        <f t="shared" si="25"/>
        <v>0.13006892856467045</v>
      </c>
      <c r="Z26" s="28">
        <f t="shared" si="26"/>
        <v>0.16364920612488421</v>
      </c>
      <c r="AA26" s="28">
        <f t="shared" si="27"/>
        <v>0.18577087737779838</v>
      </c>
      <c r="AB26" s="28">
        <f t="shared" si="28"/>
        <v>0.13079936746516954</v>
      </c>
      <c r="AC26" s="28">
        <f t="shared" si="29"/>
        <v>0.12608748339398687</v>
      </c>
      <c r="AD26" s="28">
        <f t="shared" si="30"/>
        <v>0.10694758631715796</v>
      </c>
      <c r="AE26" s="28">
        <f t="shared" si="31"/>
        <v>0.16323917457858408</v>
      </c>
      <c r="AF26" s="28">
        <f t="shared" si="32"/>
        <v>0.2810555785980921</v>
      </c>
      <c r="AG26" s="28">
        <f t="shared" si="33"/>
        <v>0.10769686616407896</v>
      </c>
      <c r="AH26" s="28">
        <f t="shared" si="34"/>
        <v>1.3539376187067817E-2</v>
      </c>
      <c r="AI26" s="28">
        <f t="shared" si="35"/>
        <v>0.12208177998197337</v>
      </c>
      <c r="AJ26" s="28">
        <f t="shared" si="36"/>
        <v>1.9340925692881886E-2</v>
      </c>
      <c r="AK26" s="28">
        <f t="shared" si="37"/>
        <v>1.6118410279019967E-2</v>
      </c>
      <c r="AL26" s="28">
        <f t="shared" si="38"/>
        <v>2.256325459906057E-2</v>
      </c>
      <c r="AM26" s="28">
        <f t="shared" si="39"/>
        <v>0.21695992745918893</v>
      </c>
      <c r="AN26" s="28">
        <f t="shared" si="40"/>
        <v>9.2040522619729351E-2</v>
      </c>
    </row>
    <row r="27" spans="1:40" x14ac:dyDescent="0.2">
      <c r="A27" s="29" t="s">
        <v>325</v>
      </c>
      <c r="B27" s="28">
        <f t="shared" si="2"/>
        <v>0</v>
      </c>
      <c r="C27" s="28">
        <f t="shared" si="3"/>
        <v>7.5170642303465859E-3</v>
      </c>
      <c r="D27" s="28">
        <f t="shared" si="4"/>
        <v>0</v>
      </c>
      <c r="E27" s="28">
        <f t="shared" si="5"/>
        <v>0</v>
      </c>
      <c r="F27" s="28">
        <f t="shared" si="6"/>
        <v>1.7548969171343515E-4</v>
      </c>
      <c r="G27" s="28">
        <f t="shared" si="7"/>
        <v>0</v>
      </c>
      <c r="H27" s="28">
        <f t="shared" si="8"/>
        <v>1.6756628217197696E-3</v>
      </c>
      <c r="I27" s="28">
        <f t="shared" si="9"/>
        <v>0</v>
      </c>
      <c r="J27" s="28">
        <f t="shared" si="10"/>
        <v>0</v>
      </c>
      <c r="K27" s="28">
        <f t="shared" si="11"/>
        <v>0</v>
      </c>
      <c r="L27" s="28">
        <f t="shared" si="12"/>
        <v>0</v>
      </c>
      <c r="M27" s="28">
        <f t="shared" si="13"/>
        <v>0</v>
      </c>
      <c r="N27" s="28">
        <f t="shared" si="14"/>
        <v>0</v>
      </c>
      <c r="O27" s="28">
        <f t="shared" si="15"/>
        <v>0</v>
      </c>
      <c r="P27" s="28">
        <f t="shared" si="16"/>
        <v>8.3903086548139558E-4</v>
      </c>
      <c r="Q27" s="28">
        <f t="shared" si="17"/>
        <v>4.7693704080326347E-4</v>
      </c>
      <c r="R27" s="28">
        <f t="shared" si="18"/>
        <v>5.1913137384976705E-4</v>
      </c>
      <c r="S27" s="28">
        <f t="shared" si="19"/>
        <v>0</v>
      </c>
      <c r="T27" s="28">
        <f t="shared" si="20"/>
        <v>0</v>
      </c>
      <c r="U27" s="28">
        <f t="shared" si="21"/>
        <v>7.2455059507823409E-6</v>
      </c>
      <c r="V27" s="28">
        <f t="shared" si="22"/>
        <v>0</v>
      </c>
      <c r="W27" s="28">
        <f t="shared" si="23"/>
        <v>1.0750720527014045E-3</v>
      </c>
      <c r="X27" s="28">
        <f t="shared" si="24"/>
        <v>2.8859174132125878E-3</v>
      </c>
      <c r="Y27" s="28">
        <f t="shared" si="25"/>
        <v>0</v>
      </c>
      <c r="Z27" s="28">
        <f t="shared" si="26"/>
        <v>1.389606273127391E-3</v>
      </c>
      <c r="AA27" s="28">
        <f t="shared" si="27"/>
        <v>0</v>
      </c>
      <c r="AB27" s="28">
        <f t="shared" si="28"/>
        <v>0</v>
      </c>
      <c r="AC27" s="28">
        <f t="shared" si="29"/>
        <v>0</v>
      </c>
      <c r="AD27" s="28">
        <f t="shared" si="30"/>
        <v>0</v>
      </c>
      <c r="AE27" s="28">
        <f t="shared" si="31"/>
        <v>0</v>
      </c>
      <c r="AF27" s="28">
        <f t="shared" si="32"/>
        <v>0</v>
      </c>
      <c r="AG27" s="28">
        <f t="shared" si="33"/>
        <v>1.1127424030826503E-2</v>
      </c>
      <c r="AH27" s="28">
        <f t="shared" si="34"/>
        <v>4.7417786075895283E-4</v>
      </c>
      <c r="AI27" s="28">
        <f t="shared" si="35"/>
        <v>2.1047734610713575E-2</v>
      </c>
      <c r="AJ27" s="28">
        <f t="shared" si="36"/>
        <v>1.232007146217756E-3</v>
      </c>
      <c r="AK27" s="28">
        <f t="shared" si="37"/>
        <v>0</v>
      </c>
      <c r="AL27" s="28">
        <f t="shared" si="38"/>
        <v>0</v>
      </c>
      <c r="AM27" s="28">
        <f t="shared" si="39"/>
        <v>0</v>
      </c>
      <c r="AN27" s="28">
        <f t="shared" si="40"/>
        <v>0</v>
      </c>
    </row>
    <row r="28" spans="1:40" x14ac:dyDescent="0.2">
      <c r="A28" s="29" t="s">
        <v>326</v>
      </c>
      <c r="B28" s="28">
        <f t="shared" si="2"/>
        <v>0.20490299627550171</v>
      </c>
      <c r="C28" s="28">
        <f t="shared" si="3"/>
        <v>0.5865288274467797</v>
      </c>
      <c r="D28" s="28">
        <f t="shared" si="4"/>
        <v>3.370759357513204E-2</v>
      </c>
      <c r="E28" s="28">
        <f t="shared" si="5"/>
        <v>0.11828608217187496</v>
      </c>
      <c r="F28" s="28">
        <f t="shared" si="6"/>
        <v>1.4254326108237811E-2</v>
      </c>
      <c r="G28" s="28">
        <f t="shared" si="7"/>
        <v>0.24833013183080183</v>
      </c>
      <c r="H28" s="28">
        <f t="shared" si="8"/>
        <v>0.13685790418361929</v>
      </c>
      <c r="I28" s="28">
        <f t="shared" si="9"/>
        <v>0.9264968335558843</v>
      </c>
      <c r="J28" s="28">
        <f t="shared" si="10"/>
        <v>0.11631065886205935</v>
      </c>
      <c r="K28" s="28">
        <f t="shared" si="11"/>
        <v>8.5621349745621557E-3</v>
      </c>
      <c r="L28" s="28">
        <f t="shared" si="12"/>
        <v>0</v>
      </c>
      <c r="M28" s="28">
        <f t="shared" si="13"/>
        <v>0.12714910319874861</v>
      </c>
      <c r="N28" s="28">
        <f t="shared" si="14"/>
        <v>9.3019275773459739E-2</v>
      </c>
      <c r="O28" s="28">
        <f t="shared" si="15"/>
        <v>0.29006771825828381</v>
      </c>
      <c r="P28" s="28">
        <f t="shared" si="16"/>
        <v>3.787559205458569E-2</v>
      </c>
      <c r="Q28" s="28">
        <f t="shared" si="17"/>
        <v>4.0321597738460377E-2</v>
      </c>
      <c r="R28" s="28">
        <f t="shared" si="18"/>
        <v>1.5769360195059739E-2</v>
      </c>
      <c r="S28" s="28">
        <f t="shared" si="19"/>
        <v>5.8261361706876021E-2</v>
      </c>
      <c r="T28" s="28">
        <f t="shared" si="20"/>
        <v>0.28891777921596318</v>
      </c>
      <c r="U28" s="28">
        <f t="shared" si="21"/>
        <v>2.756567229987043E-2</v>
      </c>
      <c r="V28" s="28">
        <f t="shared" si="22"/>
        <v>0</v>
      </c>
      <c r="W28" s="28">
        <f t="shared" si="23"/>
        <v>9.1609863214236698E-2</v>
      </c>
      <c r="X28" s="28">
        <f t="shared" si="24"/>
        <v>4.8354954965163482E-2</v>
      </c>
      <c r="Y28" s="28">
        <f t="shared" si="25"/>
        <v>0.33413472790595994</v>
      </c>
      <c r="Z28" s="28">
        <f t="shared" si="26"/>
        <v>0.19540122310364949</v>
      </c>
      <c r="AA28" s="28">
        <f t="shared" si="27"/>
        <v>0.13592484081815895</v>
      </c>
      <c r="AB28" s="28">
        <f t="shared" si="28"/>
        <v>1.3862458345451663E-2</v>
      </c>
      <c r="AC28" s="28">
        <f t="shared" si="29"/>
        <v>4.3625219733737806E-2</v>
      </c>
      <c r="AD28" s="28">
        <f t="shared" si="30"/>
        <v>0.1003184024062265</v>
      </c>
      <c r="AE28" s="28">
        <f t="shared" si="31"/>
        <v>0.13319620951891439</v>
      </c>
      <c r="AF28" s="28">
        <f t="shared" si="32"/>
        <v>0.15864786395686437</v>
      </c>
      <c r="AG28" s="28">
        <f t="shared" si="33"/>
        <v>6.9610821012632093E-2</v>
      </c>
      <c r="AH28" s="28">
        <f t="shared" si="34"/>
        <v>8.6144902507060903E-3</v>
      </c>
      <c r="AI28" s="28">
        <f t="shared" si="35"/>
        <v>0.11703929467621881</v>
      </c>
      <c r="AJ28" s="28">
        <f t="shared" si="36"/>
        <v>2.9126313384413866E-2</v>
      </c>
      <c r="AK28" s="28">
        <f t="shared" si="37"/>
        <v>1.1689110033381621E-2</v>
      </c>
      <c r="AL28" s="28">
        <f t="shared" si="38"/>
        <v>2.5730636861988946E-3</v>
      </c>
      <c r="AM28" s="28">
        <f t="shared" si="39"/>
        <v>0.18102269589888637</v>
      </c>
      <c r="AN28" s="28">
        <f t="shared" si="40"/>
        <v>0.30733106784411829</v>
      </c>
    </row>
    <row r="29" spans="1:40" x14ac:dyDescent="0.2">
      <c r="A29" s="29" t="s">
        <v>327</v>
      </c>
      <c r="B29" s="28">
        <f t="shared" si="2"/>
        <v>0</v>
      </c>
      <c r="C29" s="28">
        <f t="shared" si="3"/>
        <v>0</v>
      </c>
      <c r="D29" s="28">
        <f t="shared" si="4"/>
        <v>0</v>
      </c>
      <c r="E29" s="28">
        <f t="shared" si="5"/>
        <v>0</v>
      </c>
      <c r="F29" s="28">
        <f t="shared" si="6"/>
        <v>4.7976871306371687E-3</v>
      </c>
      <c r="G29" s="28">
        <f t="shared" si="7"/>
        <v>0</v>
      </c>
      <c r="H29" s="28">
        <f t="shared" si="8"/>
        <v>0.17211246225361013</v>
      </c>
      <c r="I29" s="28">
        <f t="shared" si="9"/>
        <v>1.5723230118216674E-2</v>
      </c>
      <c r="J29" s="28">
        <f t="shared" si="10"/>
        <v>5.1595402035894772E-2</v>
      </c>
      <c r="K29" s="28">
        <f t="shared" si="11"/>
        <v>0</v>
      </c>
      <c r="L29" s="28">
        <f t="shared" si="12"/>
        <v>0</v>
      </c>
      <c r="M29" s="28">
        <f t="shared" si="13"/>
        <v>1.3695509684867196E-2</v>
      </c>
      <c r="N29" s="28">
        <f t="shared" si="14"/>
        <v>0</v>
      </c>
      <c r="O29" s="28">
        <f t="shared" si="15"/>
        <v>0</v>
      </c>
      <c r="P29" s="28">
        <f t="shared" si="16"/>
        <v>1.1875660038958501E-3</v>
      </c>
      <c r="Q29" s="28">
        <f t="shared" si="17"/>
        <v>1.3088367446075111E-3</v>
      </c>
      <c r="R29" s="28">
        <f t="shared" si="18"/>
        <v>1.2982681001581008E-3</v>
      </c>
      <c r="S29" s="28">
        <f t="shared" si="19"/>
        <v>1.2907130395969944E-2</v>
      </c>
      <c r="T29" s="28">
        <f t="shared" si="20"/>
        <v>0</v>
      </c>
      <c r="U29" s="28">
        <f t="shared" si="21"/>
        <v>1.060188997573625E-2</v>
      </c>
      <c r="V29" s="28">
        <f t="shared" si="22"/>
        <v>0</v>
      </c>
      <c r="W29" s="28">
        <f t="shared" si="23"/>
        <v>0</v>
      </c>
      <c r="X29" s="28">
        <f t="shared" si="24"/>
        <v>0</v>
      </c>
      <c r="Y29" s="28">
        <f t="shared" si="25"/>
        <v>5.8361709141574951E-2</v>
      </c>
      <c r="Z29" s="28">
        <f t="shared" si="26"/>
        <v>0</v>
      </c>
      <c r="AA29" s="28">
        <f t="shared" si="27"/>
        <v>0</v>
      </c>
      <c r="AB29" s="28">
        <f t="shared" si="28"/>
        <v>2.1426724850128545E-3</v>
      </c>
      <c r="AC29" s="28">
        <f t="shared" si="29"/>
        <v>1.3064266515779804E-2</v>
      </c>
      <c r="AD29" s="28">
        <f t="shared" si="30"/>
        <v>0</v>
      </c>
      <c r="AE29" s="28">
        <f t="shared" si="31"/>
        <v>0</v>
      </c>
      <c r="AF29" s="28">
        <f t="shared" si="32"/>
        <v>0.17057237660721691</v>
      </c>
      <c r="AG29" s="28">
        <f t="shared" si="33"/>
        <v>1.0271873413615367E-2</v>
      </c>
      <c r="AH29" s="28">
        <f t="shared" si="34"/>
        <v>1.5756038950428463E-3</v>
      </c>
      <c r="AI29" s="28">
        <f t="shared" si="35"/>
        <v>1.9849397207987576E-2</v>
      </c>
      <c r="AJ29" s="28">
        <f t="shared" si="36"/>
        <v>3.8940306702885744E-3</v>
      </c>
      <c r="AK29" s="28">
        <f t="shared" si="37"/>
        <v>0</v>
      </c>
      <c r="AL29" s="28">
        <f t="shared" si="38"/>
        <v>0</v>
      </c>
      <c r="AM29" s="28">
        <f t="shared" si="39"/>
        <v>3.8195898611921478E-2</v>
      </c>
      <c r="AN29" s="28">
        <f t="shared" si="40"/>
        <v>0</v>
      </c>
    </row>
    <row r="30" spans="1:40" ht="13.5" thickBot="1" x14ac:dyDescent="0.25">
      <c r="A30" s="30" t="s">
        <v>328</v>
      </c>
      <c r="B30" s="28">
        <f t="shared" si="2"/>
        <v>0.31285785757963197</v>
      </c>
      <c r="C30" s="28">
        <f t="shared" si="3"/>
        <v>3.9563495949192562E-2</v>
      </c>
      <c r="D30" s="28">
        <f t="shared" si="4"/>
        <v>0.20255624034460473</v>
      </c>
      <c r="E30" s="28">
        <f t="shared" si="5"/>
        <v>6.4029429714203504E-3</v>
      </c>
      <c r="F30" s="28">
        <f t="shared" si="6"/>
        <v>5.7769356898569992E-3</v>
      </c>
      <c r="G30" s="28">
        <f t="shared" si="7"/>
        <v>3.2878277474394597E-2</v>
      </c>
      <c r="H30" s="28">
        <f t="shared" si="8"/>
        <v>1.0582182075228921E-2</v>
      </c>
      <c r="I30" s="28">
        <f t="shared" si="9"/>
        <v>0</v>
      </c>
      <c r="J30" s="28">
        <f t="shared" si="10"/>
        <v>0</v>
      </c>
      <c r="K30" s="28">
        <f t="shared" si="11"/>
        <v>0</v>
      </c>
      <c r="L30" s="28">
        <f t="shared" si="12"/>
        <v>0.20402512911086768</v>
      </c>
      <c r="M30" s="28">
        <f t="shared" si="13"/>
        <v>0</v>
      </c>
      <c r="N30" s="28">
        <f t="shared" si="14"/>
        <v>0.43865733967170117</v>
      </c>
      <c r="O30" s="28">
        <f t="shared" si="15"/>
        <v>0</v>
      </c>
      <c r="P30" s="28">
        <f t="shared" si="16"/>
        <v>3.071943022181918E-2</v>
      </c>
      <c r="Q30" s="28">
        <f t="shared" si="17"/>
        <v>5.9343118340261607E-4</v>
      </c>
      <c r="R30" s="28">
        <f t="shared" si="18"/>
        <v>4.0008822555841744E-3</v>
      </c>
      <c r="S30" s="28">
        <f t="shared" si="19"/>
        <v>0.35054412868280449</v>
      </c>
      <c r="T30" s="28">
        <f t="shared" si="20"/>
        <v>0</v>
      </c>
      <c r="U30" s="28">
        <f t="shared" si="21"/>
        <v>8.9984281116356646E-2</v>
      </c>
      <c r="V30" s="28">
        <f t="shared" si="22"/>
        <v>0.85972475101107138</v>
      </c>
      <c r="W30" s="28">
        <f t="shared" si="23"/>
        <v>5.8245459536117844E-2</v>
      </c>
      <c r="X30" s="28">
        <f t="shared" si="24"/>
        <v>0.29327781603577036</v>
      </c>
      <c r="Y30" s="28">
        <f t="shared" si="25"/>
        <v>0</v>
      </c>
      <c r="Z30" s="28">
        <f t="shared" si="26"/>
        <v>1.9414328202490092E-2</v>
      </c>
      <c r="AA30" s="28">
        <f t="shared" si="27"/>
        <v>1.5370077557171784E-2</v>
      </c>
      <c r="AB30" s="28">
        <f t="shared" si="28"/>
        <v>0.16884401531868934</v>
      </c>
      <c r="AC30" s="28">
        <f t="shared" si="29"/>
        <v>3.3374351351697452E-2</v>
      </c>
      <c r="AD30" s="28">
        <f t="shared" si="30"/>
        <v>1.9497764731896385E-2</v>
      </c>
      <c r="AE30" s="28">
        <f t="shared" si="31"/>
        <v>3.0084590854631867E-2</v>
      </c>
      <c r="AF30" s="28">
        <f t="shared" si="32"/>
        <v>0</v>
      </c>
      <c r="AG30" s="28">
        <f t="shared" si="33"/>
        <v>0</v>
      </c>
      <c r="AH30" s="28">
        <f t="shared" si="34"/>
        <v>7.0369794694167291E-3</v>
      </c>
      <c r="AI30" s="28">
        <f t="shared" si="35"/>
        <v>1.9329703322232425E-2</v>
      </c>
      <c r="AJ30" s="28">
        <f t="shared" si="36"/>
        <v>9.2296480376247343E-4</v>
      </c>
      <c r="AK30" s="28">
        <f t="shared" si="37"/>
        <v>4.307362851924167E-3</v>
      </c>
      <c r="AL30" s="28">
        <f t="shared" si="38"/>
        <v>0</v>
      </c>
      <c r="AM30" s="28">
        <f t="shared" si="39"/>
        <v>0</v>
      </c>
      <c r="AN30" s="28">
        <f t="shared" si="40"/>
        <v>0</v>
      </c>
    </row>
    <row r="31" spans="1:40" ht="13.5" thickBot="1" x14ac:dyDescent="0.25">
      <c r="A31" s="31" t="s">
        <v>316</v>
      </c>
      <c r="B31" s="32">
        <f t="shared" si="2"/>
        <v>0.66051475901940071</v>
      </c>
      <c r="C31" s="32">
        <f t="shared" si="3"/>
        <v>0.99264811336524128</v>
      </c>
      <c r="D31" s="32">
        <f t="shared" si="4"/>
        <v>0.92565432742996034</v>
      </c>
      <c r="E31" s="32">
        <f t="shared" si="5"/>
        <v>0.86518806485654742</v>
      </c>
      <c r="F31" s="32">
        <f t="shared" si="6"/>
        <v>7.6028296022780578E-2</v>
      </c>
      <c r="G31" s="32">
        <f t="shared" si="7"/>
        <v>0.37788404698663536</v>
      </c>
      <c r="H31" s="32">
        <f t="shared" si="8"/>
        <v>0.75610310668668945</v>
      </c>
      <c r="I31" s="32">
        <f t="shared" si="9"/>
        <v>1</v>
      </c>
      <c r="J31" s="32">
        <f t="shared" si="10"/>
        <v>0.81868779736001074</v>
      </c>
      <c r="K31" s="32">
        <f t="shared" si="11"/>
        <v>0.40428844032450439</v>
      </c>
      <c r="L31" s="32">
        <f t="shared" si="12"/>
        <v>0.49721597472184342</v>
      </c>
      <c r="M31" s="32">
        <f t="shared" si="13"/>
        <v>0.54067105442212582</v>
      </c>
      <c r="N31" s="32">
        <f t="shared" si="14"/>
        <v>0.96203427046203915</v>
      </c>
      <c r="O31" s="32">
        <f t="shared" si="15"/>
        <v>0.65025840716008587</v>
      </c>
      <c r="P31" s="32">
        <f t="shared" si="16"/>
        <v>0.14759502400482113</v>
      </c>
      <c r="Q31" s="32">
        <f t="shared" si="17"/>
        <v>0.13464627868856155</v>
      </c>
      <c r="R31" s="32">
        <f t="shared" si="18"/>
        <v>5.2948949861836833E-2</v>
      </c>
      <c r="S31" s="32">
        <f t="shared" si="19"/>
        <v>0.49523390758471209</v>
      </c>
      <c r="T31" s="32">
        <f t="shared" si="20"/>
        <v>0.43176108438122762</v>
      </c>
      <c r="U31" s="32">
        <f t="shared" si="21"/>
        <v>0.22530572170842461</v>
      </c>
      <c r="V31" s="32">
        <f t="shared" si="22"/>
        <v>1</v>
      </c>
      <c r="W31" s="32">
        <f t="shared" si="23"/>
        <v>0.86248513198224985</v>
      </c>
      <c r="X31" s="32">
        <f t="shared" si="24"/>
        <v>0.84079862085802859</v>
      </c>
      <c r="Y31" s="32">
        <f t="shared" si="25"/>
        <v>0.93398952078662822</v>
      </c>
      <c r="Z31" s="32">
        <f t="shared" si="26"/>
        <v>0.46854341331490157</v>
      </c>
      <c r="AA31" s="32">
        <f t="shared" si="27"/>
        <v>0.60432797975120944</v>
      </c>
      <c r="AB31" s="32">
        <f t="shared" si="28"/>
        <v>0.45651370388781282</v>
      </c>
      <c r="AC31" s="32">
        <f t="shared" si="29"/>
        <v>0.29708677211988926</v>
      </c>
      <c r="AD31" s="32">
        <f t="shared" si="30"/>
        <v>0.56290983616136936</v>
      </c>
      <c r="AE31" s="32">
        <f t="shared" si="31"/>
        <v>0.67327913534174777</v>
      </c>
      <c r="AF31" s="32">
        <f t="shared" si="32"/>
        <v>0.9250829531314807</v>
      </c>
      <c r="AG31" s="32">
        <f t="shared" si="33"/>
        <v>0.26059081790919858</v>
      </c>
      <c r="AH31" s="32">
        <f t="shared" si="34"/>
        <v>8.6072024587732818E-2</v>
      </c>
      <c r="AI31" s="32">
        <f t="shared" si="35"/>
        <v>0.39392373379824558</v>
      </c>
      <c r="AJ31" s="32">
        <f t="shared" si="36"/>
        <v>9.3771508387073765E-2</v>
      </c>
      <c r="AK31" s="32">
        <f t="shared" si="37"/>
        <v>5.9981608616237324E-2</v>
      </c>
      <c r="AL31" s="32">
        <f t="shared" si="38"/>
        <v>4.0973958274945911E-2</v>
      </c>
      <c r="AM31" s="32">
        <f t="shared" si="39"/>
        <v>0.86403043903767063</v>
      </c>
      <c r="AN31" s="32">
        <f t="shared" si="40"/>
        <v>0.74203939238675065</v>
      </c>
    </row>
    <row r="32" spans="1:40" x14ac:dyDescent="0.2">
      <c r="A32" s="33" t="s">
        <v>329</v>
      </c>
      <c r="B32" s="28">
        <f t="shared" si="2"/>
        <v>0.19639779865473345</v>
      </c>
      <c r="C32" s="28">
        <f t="shared" si="3"/>
        <v>3.2639884158083862E-5</v>
      </c>
      <c r="D32" s="28">
        <f t="shared" si="4"/>
        <v>3.2653275956084082E-3</v>
      </c>
      <c r="E32" s="28">
        <f t="shared" si="5"/>
        <v>5.9210592469464583E-3</v>
      </c>
      <c r="F32" s="28">
        <f t="shared" si="6"/>
        <v>1.6527776059226146E-2</v>
      </c>
      <c r="G32" s="28">
        <f t="shared" si="7"/>
        <v>7.0650145173862575E-2</v>
      </c>
      <c r="H32" s="28">
        <f t="shared" si="8"/>
        <v>0.15266610854672735</v>
      </c>
      <c r="I32" s="28">
        <f t="shared" si="9"/>
        <v>0</v>
      </c>
      <c r="J32" s="28">
        <f t="shared" si="10"/>
        <v>0.11335694725869762</v>
      </c>
      <c r="K32" s="28">
        <f t="shared" si="11"/>
        <v>0.16367543090656034</v>
      </c>
      <c r="L32" s="28">
        <f t="shared" si="12"/>
        <v>0.13814303919157594</v>
      </c>
      <c r="M32" s="28">
        <f t="shared" si="13"/>
        <v>0.12620346510795508</v>
      </c>
      <c r="N32" s="28">
        <f t="shared" si="14"/>
        <v>1.667488369695205E-3</v>
      </c>
      <c r="O32" s="28">
        <f t="shared" si="15"/>
        <v>0.26371814141624006</v>
      </c>
      <c r="P32" s="28">
        <f t="shared" si="16"/>
        <v>3.4953934826032027E-2</v>
      </c>
      <c r="Q32" s="28">
        <f t="shared" si="17"/>
        <v>2.7390466069264662E-2</v>
      </c>
      <c r="R32" s="28">
        <f t="shared" si="18"/>
        <v>1.2649626949722744E-2</v>
      </c>
      <c r="S32" s="28">
        <f t="shared" si="19"/>
        <v>4.3346309883198972E-3</v>
      </c>
      <c r="T32" s="28">
        <f t="shared" si="20"/>
        <v>5.3455308969544396E-2</v>
      </c>
      <c r="U32" s="28">
        <f t="shared" si="21"/>
        <v>4.8842680164818833E-3</v>
      </c>
      <c r="V32" s="28">
        <f t="shared" si="22"/>
        <v>0</v>
      </c>
      <c r="W32" s="28">
        <f t="shared" si="23"/>
        <v>9.7045267395580767E-2</v>
      </c>
      <c r="X32" s="28">
        <f t="shared" si="24"/>
        <v>0.11234990319325758</v>
      </c>
      <c r="Y32" s="28">
        <f t="shared" si="25"/>
        <v>6.6010479213371803E-2</v>
      </c>
      <c r="Z32" s="28">
        <f t="shared" si="26"/>
        <v>2.4059504052300333E-2</v>
      </c>
      <c r="AA32" s="28">
        <f t="shared" si="27"/>
        <v>0.33930085739116511</v>
      </c>
      <c r="AB32" s="28">
        <f t="shared" si="28"/>
        <v>2.7179939309427317E-2</v>
      </c>
      <c r="AC32" s="28">
        <f t="shared" si="29"/>
        <v>9.6279699725023548E-3</v>
      </c>
      <c r="AD32" s="28">
        <f t="shared" si="30"/>
        <v>0.37534655654646287</v>
      </c>
      <c r="AE32" s="28">
        <f t="shared" si="31"/>
        <v>0.27410947946038489</v>
      </c>
      <c r="AF32" s="28">
        <f t="shared" si="32"/>
        <v>7.4917046868519285E-2</v>
      </c>
      <c r="AG32" s="28">
        <f t="shared" si="33"/>
        <v>6.0498873425551651E-2</v>
      </c>
      <c r="AH32" s="28">
        <f t="shared" si="34"/>
        <v>1.2258653038881162E-2</v>
      </c>
      <c r="AI32" s="28">
        <f t="shared" si="35"/>
        <v>9.6251539246012777E-2</v>
      </c>
      <c r="AJ32" s="28">
        <f t="shared" si="36"/>
        <v>1.2230821022894604E-2</v>
      </c>
      <c r="AK32" s="28">
        <f t="shared" si="37"/>
        <v>0.15276437614158847</v>
      </c>
      <c r="AL32" s="28">
        <f t="shared" si="38"/>
        <v>0.3065656984630562</v>
      </c>
      <c r="AM32" s="28">
        <f t="shared" si="39"/>
        <v>5.3788660119185171E-2</v>
      </c>
      <c r="AN32" s="28">
        <f t="shared" si="40"/>
        <v>0.25796060761324935</v>
      </c>
    </row>
    <row r="33" spans="1:40" x14ac:dyDescent="0.2">
      <c r="A33" s="29" t="s">
        <v>330</v>
      </c>
      <c r="B33" s="28">
        <f t="shared" si="2"/>
        <v>0</v>
      </c>
      <c r="C33" s="28">
        <f t="shared" si="3"/>
        <v>0</v>
      </c>
      <c r="D33" s="28">
        <f t="shared" si="4"/>
        <v>6.6288780652880672E-2</v>
      </c>
      <c r="E33" s="28">
        <f t="shared" si="5"/>
        <v>0.1202022725626133</v>
      </c>
      <c r="F33" s="28">
        <f t="shared" si="6"/>
        <v>1.3991198608485534E-2</v>
      </c>
      <c r="G33" s="28">
        <f t="shared" si="7"/>
        <v>0</v>
      </c>
      <c r="H33" s="28">
        <f t="shared" si="8"/>
        <v>1.5355736311131235E-2</v>
      </c>
      <c r="I33" s="28">
        <f t="shared" si="9"/>
        <v>0</v>
      </c>
      <c r="J33" s="28">
        <f t="shared" si="10"/>
        <v>1.1616928922572012E-2</v>
      </c>
      <c r="K33" s="28">
        <f t="shared" si="11"/>
        <v>0</v>
      </c>
      <c r="L33" s="28">
        <f t="shared" si="12"/>
        <v>0</v>
      </c>
      <c r="M33" s="28">
        <f t="shared" si="13"/>
        <v>0</v>
      </c>
      <c r="N33" s="28">
        <f t="shared" si="14"/>
        <v>3.3851357189586859E-2</v>
      </c>
      <c r="O33" s="28">
        <f t="shared" si="15"/>
        <v>2.5736833733171881E-2</v>
      </c>
      <c r="P33" s="28">
        <f t="shared" si="16"/>
        <v>1.6014237540855437E-2</v>
      </c>
      <c r="Q33" s="28">
        <f t="shared" si="17"/>
        <v>3.2671283342064132E-3</v>
      </c>
      <c r="R33" s="28">
        <f t="shared" si="18"/>
        <v>5.0084523969828824E-3</v>
      </c>
      <c r="S33" s="28">
        <f t="shared" si="19"/>
        <v>1.2677255138469803E-4</v>
      </c>
      <c r="T33" s="28">
        <f t="shared" si="20"/>
        <v>4.7600981743539678E-3</v>
      </c>
      <c r="U33" s="28">
        <f t="shared" si="21"/>
        <v>1.4104343400657931E-3</v>
      </c>
      <c r="V33" s="28">
        <f t="shared" si="22"/>
        <v>0</v>
      </c>
      <c r="W33" s="28">
        <f t="shared" si="23"/>
        <v>2.9418660505970081E-2</v>
      </c>
      <c r="X33" s="28">
        <f t="shared" si="24"/>
        <v>3.4058255047522606E-2</v>
      </c>
      <c r="Y33" s="28">
        <f t="shared" si="25"/>
        <v>0</v>
      </c>
      <c r="Z33" s="28">
        <f t="shared" si="26"/>
        <v>4.2034894958967008E-3</v>
      </c>
      <c r="AA33" s="28">
        <f t="shared" si="27"/>
        <v>0</v>
      </c>
      <c r="AB33" s="28">
        <f t="shared" si="28"/>
        <v>2.6846409669582815E-3</v>
      </c>
      <c r="AC33" s="28">
        <f t="shared" si="29"/>
        <v>2.4522395806407603E-2</v>
      </c>
      <c r="AD33" s="28">
        <f t="shared" si="30"/>
        <v>0</v>
      </c>
      <c r="AE33" s="28">
        <f t="shared" si="31"/>
        <v>0</v>
      </c>
      <c r="AF33" s="28">
        <f t="shared" si="32"/>
        <v>0</v>
      </c>
      <c r="AG33" s="28">
        <f t="shared" si="33"/>
        <v>8.4206963908191722E-3</v>
      </c>
      <c r="AH33" s="28">
        <f t="shared" si="34"/>
        <v>4.2386594788913914E-4</v>
      </c>
      <c r="AI33" s="28">
        <f t="shared" si="35"/>
        <v>3.0840460060004146E-3</v>
      </c>
      <c r="AJ33" s="28">
        <f t="shared" si="36"/>
        <v>1.8815900378668505E-3</v>
      </c>
      <c r="AK33" s="28">
        <f t="shared" si="37"/>
        <v>0.257554197896328</v>
      </c>
      <c r="AL33" s="28">
        <f t="shared" si="38"/>
        <v>0.64399829602143421</v>
      </c>
      <c r="AM33" s="28">
        <f t="shared" si="39"/>
        <v>2.9131590546202228E-2</v>
      </c>
      <c r="AN33" s="28">
        <f t="shared" si="40"/>
        <v>0</v>
      </c>
    </row>
    <row r="34" spans="1:40" ht="13.5" thickBot="1" x14ac:dyDescent="0.25">
      <c r="A34" s="30" t="s">
        <v>331</v>
      </c>
      <c r="B34" s="28">
        <f t="shared" si="2"/>
        <v>0.14308744232586582</v>
      </c>
      <c r="C34" s="28">
        <f t="shared" si="3"/>
        <v>7.3192467506006231E-3</v>
      </c>
      <c r="D34" s="28">
        <f t="shared" si="4"/>
        <v>4.7915643215505222E-3</v>
      </c>
      <c r="E34" s="28">
        <f t="shared" si="5"/>
        <v>8.6886033338928245E-3</v>
      </c>
      <c r="F34" s="28">
        <f t="shared" si="6"/>
        <v>4.5638404206188535E-3</v>
      </c>
      <c r="G34" s="28">
        <f t="shared" si="7"/>
        <v>5.146580783950204E-2</v>
      </c>
      <c r="H34" s="28">
        <f t="shared" si="8"/>
        <v>7.5875048455451927E-2</v>
      </c>
      <c r="I34" s="28">
        <f t="shared" si="9"/>
        <v>0</v>
      </c>
      <c r="J34" s="28">
        <f t="shared" si="10"/>
        <v>5.6338326458719633E-2</v>
      </c>
      <c r="K34" s="28">
        <f t="shared" si="11"/>
        <v>0.43203612876893527</v>
      </c>
      <c r="L34" s="28">
        <f t="shared" si="12"/>
        <v>0.36464098608658069</v>
      </c>
      <c r="M34" s="28">
        <f t="shared" si="13"/>
        <v>0.33312548046991913</v>
      </c>
      <c r="N34" s="28">
        <f t="shared" si="14"/>
        <v>2.4468839786788033E-3</v>
      </c>
      <c r="O34" s="28">
        <f t="shared" si="15"/>
        <v>6.0286617690502239E-2</v>
      </c>
      <c r="P34" s="28">
        <f t="shared" si="16"/>
        <v>1.4368036282914087E-3</v>
      </c>
      <c r="Q34" s="28">
        <f t="shared" si="17"/>
        <v>1.3627935746340393E-3</v>
      </c>
      <c r="R34" s="28">
        <f t="shared" si="18"/>
        <v>8.2154222002896638E-4</v>
      </c>
      <c r="S34" s="28">
        <f t="shared" si="19"/>
        <v>3.0468887558332281E-4</v>
      </c>
      <c r="T34" s="28">
        <f t="shared" si="20"/>
        <v>1.0023508474874042E-2</v>
      </c>
      <c r="U34" s="28">
        <f t="shared" si="21"/>
        <v>1.8399575935027713E-2</v>
      </c>
      <c r="V34" s="28">
        <f t="shared" si="22"/>
        <v>0</v>
      </c>
      <c r="W34" s="28">
        <f t="shared" si="23"/>
        <v>1.1050940116199278E-2</v>
      </c>
      <c r="X34" s="28">
        <f t="shared" si="24"/>
        <v>1.2793220901191194E-2</v>
      </c>
      <c r="Y34" s="28">
        <f t="shared" si="25"/>
        <v>0</v>
      </c>
      <c r="Z34" s="28">
        <f t="shared" si="26"/>
        <v>3.1935931369013698E-3</v>
      </c>
      <c r="AA34" s="28">
        <f t="shared" si="27"/>
        <v>5.6371162857625404E-2</v>
      </c>
      <c r="AB34" s="28">
        <f t="shared" si="28"/>
        <v>1.3621715835801573E-2</v>
      </c>
      <c r="AC34" s="28">
        <f t="shared" si="29"/>
        <v>2.0961954345340887E-3</v>
      </c>
      <c r="AD34" s="28">
        <f t="shared" si="30"/>
        <v>6.1743607292167747E-2</v>
      </c>
      <c r="AE34" s="28">
        <f t="shared" si="31"/>
        <v>5.2611385197867309E-2</v>
      </c>
      <c r="AF34" s="28">
        <f t="shared" si="32"/>
        <v>0</v>
      </c>
      <c r="AG34" s="28">
        <f t="shared" si="33"/>
        <v>3.8229456077639203E-3</v>
      </c>
      <c r="AH34" s="28">
        <f t="shared" si="34"/>
        <v>1.2454564254969049E-3</v>
      </c>
      <c r="AI34" s="28">
        <f t="shared" si="35"/>
        <v>6.7406809497412377E-3</v>
      </c>
      <c r="AJ34" s="28">
        <f t="shared" si="36"/>
        <v>3.2271916632758899E-3</v>
      </c>
      <c r="AK34" s="28">
        <f t="shared" si="37"/>
        <v>2.9699817345846192E-2</v>
      </c>
      <c r="AL34" s="28">
        <f t="shared" si="38"/>
        <v>8.4620472405636579E-3</v>
      </c>
      <c r="AM34" s="28">
        <f t="shared" si="39"/>
        <v>5.3049310296941987E-2</v>
      </c>
      <c r="AN34" s="28">
        <f t="shared" si="40"/>
        <v>0</v>
      </c>
    </row>
    <row r="35" spans="1:40" ht="13.5" thickBot="1" x14ac:dyDescent="0.25">
      <c r="A35" s="31" t="s">
        <v>315</v>
      </c>
      <c r="B35" s="32">
        <f t="shared" si="2"/>
        <v>0.33948524098059923</v>
      </c>
      <c r="C35" s="32">
        <f t="shared" si="3"/>
        <v>7.3518866347587076E-3</v>
      </c>
      <c r="D35" s="32">
        <f t="shared" si="4"/>
        <v>7.43456725700396E-2</v>
      </c>
      <c r="E35" s="32">
        <f t="shared" si="5"/>
        <v>0.13481193514345258</v>
      </c>
      <c r="F35" s="32">
        <f t="shared" si="6"/>
        <v>3.5082815088330534E-2</v>
      </c>
      <c r="G35" s="32">
        <f t="shared" si="7"/>
        <v>0.12211595301336461</v>
      </c>
      <c r="H35" s="32">
        <f t="shared" si="8"/>
        <v>0.24389689331331052</v>
      </c>
      <c r="I35" s="32">
        <f t="shared" si="9"/>
        <v>0</v>
      </c>
      <c r="J35" s="32">
        <f>+J17/$J$18</f>
        <v>0.18131220263998926</v>
      </c>
      <c r="K35" s="32">
        <f t="shared" si="11"/>
        <v>0.59571155967549561</v>
      </c>
      <c r="L35" s="32">
        <f t="shared" si="12"/>
        <v>0.50278402527815658</v>
      </c>
      <c r="M35" s="32">
        <f t="shared" si="13"/>
        <v>0.45932894557787418</v>
      </c>
      <c r="N35" s="32">
        <f t="shared" si="14"/>
        <v>3.7965729537960867E-2</v>
      </c>
      <c r="O35" s="32">
        <f t="shared" si="15"/>
        <v>0.34974159283991418</v>
      </c>
      <c r="P35" s="32">
        <f t="shared" si="16"/>
        <v>5.2404975995178876E-2</v>
      </c>
      <c r="Q35" s="32">
        <f t="shared" si="17"/>
        <v>3.2020387978105115E-2</v>
      </c>
      <c r="R35" s="32">
        <f t="shared" si="18"/>
        <v>1.8479621566734591E-2</v>
      </c>
      <c r="S35" s="32">
        <f t="shared" si="19"/>
        <v>4.7660924152879182E-3</v>
      </c>
      <c r="T35" s="32">
        <f t="shared" si="20"/>
        <v>6.8238915618772406E-2</v>
      </c>
      <c r="U35" s="32">
        <f t="shared" si="21"/>
        <v>2.4694278291575389E-2</v>
      </c>
      <c r="V35" s="32">
        <f t="shared" si="22"/>
        <v>0</v>
      </c>
      <c r="W35" s="32">
        <f t="shared" si="23"/>
        <v>0.13751486801775012</v>
      </c>
      <c r="X35" s="32">
        <f t="shared" si="24"/>
        <v>0.15920137914197138</v>
      </c>
      <c r="Y35" s="32">
        <f t="shared" si="25"/>
        <v>6.6010479213371803E-2</v>
      </c>
      <c r="Z35" s="32">
        <f t="shared" si="26"/>
        <v>3.1456586685098403E-2</v>
      </c>
      <c r="AA35" s="32">
        <f t="shared" si="27"/>
        <v>0.3956720202487905</v>
      </c>
      <c r="AB35" s="32">
        <f t="shared" si="28"/>
        <v>4.348629611218717E-2</v>
      </c>
      <c r="AC35" s="32">
        <f t="shared" si="29"/>
        <v>3.6246561213444051E-2</v>
      </c>
      <c r="AD35" s="32">
        <f t="shared" si="30"/>
        <v>0.43709016383863059</v>
      </c>
      <c r="AE35" s="32">
        <f t="shared" si="31"/>
        <v>0.32672086465825223</v>
      </c>
      <c r="AF35" s="32">
        <f t="shared" si="32"/>
        <v>7.4917046868519285E-2</v>
      </c>
      <c r="AG35" s="32">
        <f t="shared" si="33"/>
        <v>7.2742515424134749E-2</v>
      </c>
      <c r="AH35" s="32">
        <f t="shared" si="34"/>
        <v>1.3927975412267205E-2</v>
      </c>
      <c r="AI35" s="32">
        <f t="shared" si="35"/>
        <v>0.10607626620175442</v>
      </c>
      <c r="AJ35" s="32">
        <f t="shared" si="36"/>
        <v>1.7339602724037343E-2</v>
      </c>
      <c r="AK35" s="32">
        <f t="shared" si="37"/>
        <v>0.4400183913837627</v>
      </c>
      <c r="AL35" s="32">
        <f t="shared" si="38"/>
        <v>0.95902604172505412</v>
      </c>
      <c r="AM35" s="32">
        <f t="shared" si="39"/>
        <v>0.13596956096232937</v>
      </c>
      <c r="AN35" s="32">
        <f t="shared" si="40"/>
        <v>0.25796060761324935</v>
      </c>
    </row>
    <row r="36" spans="1:40" ht="13.5" thickBot="1" x14ac:dyDescent="0.25">
      <c r="A36" s="34" t="s">
        <v>3</v>
      </c>
      <c r="B36" s="32">
        <f t="shared" si="2"/>
        <v>1</v>
      </c>
      <c r="C36" s="32">
        <f t="shared" si="3"/>
        <v>1</v>
      </c>
      <c r="D36" s="32">
        <f t="shared" si="4"/>
        <v>1</v>
      </c>
      <c r="E36" s="32">
        <f t="shared" si="5"/>
        <v>1</v>
      </c>
      <c r="F36" s="32">
        <f t="shared" si="6"/>
        <v>1</v>
      </c>
      <c r="G36" s="32">
        <f>+G18/$G$18</f>
        <v>1</v>
      </c>
      <c r="H36" s="32">
        <f t="shared" si="8"/>
        <v>1</v>
      </c>
      <c r="I36" s="32">
        <f t="shared" si="9"/>
        <v>1</v>
      </c>
      <c r="J36" s="32">
        <f>+J18/$J$18</f>
        <v>1</v>
      </c>
      <c r="K36" s="32">
        <f t="shared" si="11"/>
        <v>1</v>
      </c>
      <c r="L36" s="32">
        <f t="shared" si="12"/>
        <v>1</v>
      </c>
      <c r="M36" s="32">
        <f t="shared" si="13"/>
        <v>1</v>
      </c>
      <c r="N36" s="32">
        <f t="shared" si="14"/>
        <v>1</v>
      </c>
      <c r="O36" s="32">
        <f t="shared" si="15"/>
        <v>1</v>
      </c>
      <c r="P36" s="32">
        <f t="shared" si="16"/>
        <v>1</v>
      </c>
      <c r="Q36" s="32">
        <f t="shared" si="17"/>
        <v>1</v>
      </c>
      <c r="R36" s="32">
        <f t="shared" si="18"/>
        <v>1</v>
      </c>
      <c r="S36" s="32">
        <f t="shared" si="19"/>
        <v>1</v>
      </c>
      <c r="T36" s="32">
        <f t="shared" si="20"/>
        <v>1</v>
      </c>
      <c r="U36" s="32">
        <f t="shared" si="21"/>
        <v>1</v>
      </c>
      <c r="V36" s="32">
        <f t="shared" si="22"/>
        <v>1</v>
      </c>
      <c r="W36" s="32">
        <f t="shared" si="23"/>
        <v>1</v>
      </c>
      <c r="X36" s="32">
        <f t="shared" si="24"/>
        <v>1</v>
      </c>
      <c r="Y36" s="32">
        <f t="shared" si="25"/>
        <v>1</v>
      </c>
      <c r="Z36" s="32">
        <f t="shared" si="26"/>
        <v>1</v>
      </c>
      <c r="AA36" s="32">
        <f t="shared" si="27"/>
        <v>1</v>
      </c>
      <c r="AB36" s="32">
        <f t="shared" si="28"/>
        <v>1</v>
      </c>
      <c r="AC36" s="32">
        <f t="shared" si="29"/>
        <v>1</v>
      </c>
      <c r="AD36" s="32">
        <f t="shared" si="30"/>
        <v>1</v>
      </c>
      <c r="AE36" s="32">
        <f t="shared" si="31"/>
        <v>1</v>
      </c>
      <c r="AF36" s="32">
        <f t="shared" si="32"/>
        <v>1</v>
      </c>
      <c r="AG36" s="32">
        <f t="shared" si="33"/>
        <v>1</v>
      </c>
      <c r="AH36" s="32">
        <f t="shared" si="34"/>
        <v>1</v>
      </c>
      <c r="AI36" s="32">
        <f t="shared" si="35"/>
        <v>1</v>
      </c>
      <c r="AJ36" s="32">
        <f t="shared" si="36"/>
        <v>1</v>
      </c>
      <c r="AK36" s="32">
        <f t="shared" si="37"/>
        <v>1</v>
      </c>
      <c r="AL36" s="32">
        <f t="shared" si="38"/>
        <v>1</v>
      </c>
      <c r="AM36" s="32">
        <f t="shared" si="39"/>
        <v>1</v>
      </c>
      <c r="AN36" s="32">
        <f t="shared" si="40"/>
        <v>1</v>
      </c>
    </row>
  </sheetData>
  <mergeCells count="3">
    <mergeCell ref="A22:AN22"/>
    <mergeCell ref="A1:AN1"/>
    <mergeCell ref="A2:AN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I6" sqref="I6"/>
    </sheetView>
  </sheetViews>
  <sheetFormatPr baseColWidth="10" defaultRowHeight="12.75" x14ac:dyDescent="0.2"/>
  <cols>
    <col min="1" max="1" width="25.85546875" style="5" bestFit="1" customWidth="1"/>
    <col min="2" max="16384" width="11.42578125" style="4"/>
  </cols>
  <sheetData>
    <row r="1" spans="1:7" ht="15" x14ac:dyDescent="0.2">
      <c r="A1" s="168" t="s">
        <v>483</v>
      </c>
      <c r="B1" s="169"/>
      <c r="C1" s="169"/>
      <c r="D1" s="169"/>
      <c r="E1" s="169"/>
      <c r="F1" s="169"/>
      <c r="G1" s="170"/>
    </row>
    <row r="2" spans="1:7" ht="15" x14ac:dyDescent="0.2">
      <c r="A2" s="171" t="s">
        <v>480</v>
      </c>
      <c r="B2" s="172"/>
      <c r="C2" s="172"/>
      <c r="D2" s="172"/>
      <c r="E2" s="172"/>
      <c r="F2" s="172"/>
      <c r="G2" s="173"/>
    </row>
    <row r="3" spans="1:7" x14ac:dyDescent="0.2">
      <c r="B3" s="37" t="s">
        <v>65</v>
      </c>
      <c r="C3" s="37" t="s">
        <v>50</v>
      </c>
      <c r="D3" s="37" t="s">
        <v>353</v>
      </c>
      <c r="E3" s="37" t="s">
        <v>62</v>
      </c>
      <c r="F3" s="37" t="s">
        <v>58</v>
      </c>
      <c r="G3" s="37" t="s">
        <v>162</v>
      </c>
    </row>
    <row r="4" spans="1:7" x14ac:dyDescent="0.2">
      <c r="B4" s="41" t="s">
        <v>66</v>
      </c>
      <c r="C4" s="41" t="s">
        <v>53</v>
      </c>
      <c r="D4" s="41" t="s">
        <v>7</v>
      </c>
      <c r="E4" s="41" t="s">
        <v>64</v>
      </c>
      <c r="F4" s="41" t="s">
        <v>61</v>
      </c>
      <c r="G4" s="41" t="s">
        <v>147</v>
      </c>
    </row>
    <row r="5" spans="1:7" x14ac:dyDescent="0.2">
      <c r="A5" s="38" t="s">
        <v>317</v>
      </c>
      <c r="B5" s="18">
        <v>2700000</v>
      </c>
      <c r="C5" s="18">
        <v>74052</v>
      </c>
      <c r="D5" s="18">
        <v>358268.5</v>
      </c>
      <c r="E5" s="18">
        <v>1283625</v>
      </c>
      <c r="F5" s="18">
        <v>3104573</v>
      </c>
      <c r="G5" s="18">
        <v>1165000</v>
      </c>
    </row>
    <row r="6" spans="1:7" x14ac:dyDescent="0.2">
      <c r="A6" s="38" t="s">
        <v>300</v>
      </c>
      <c r="B6" s="18">
        <v>1035033</v>
      </c>
      <c r="C6" s="18">
        <v>631</v>
      </c>
      <c r="D6" s="18">
        <v>38892</v>
      </c>
      <c r="E6" s="18">
        <v>115230</v>
      </c>
      <c r="F6" s="18">
        <v>670077</v>
      </c>
      <c r="G6" s="18">
        <v>349373</v>
      </c>
    </row>
    <row r="7" spans="1:7" x14ac:dyDescent="0.2">
      <c r="A7" s="38" t="s">
        <v>301</v>
      </c>
      <c r="B7" s="18">
        <v>3158680</v>
      </c>
      <c r="C7" s="18">
        <v>159166</v>
      </c>
      <c r="D7" s="18">
        <v>19979.5</v>
      </c>
      <c r="E7" s="18">
        <v>1737</v>
      </c>
      <c r="F7" s="18">
        <v>961057</v>
      </c>
      <c r="G7" s="18">
        <v>193748</v>
      </c>
    </row>
    <row r="8" spans="1:7" x14ac:dyDescent="0.2">
      <c r="A8" s="38" t="s">
        <v>302</v>
      </c>
      <c r="B8" s="18">
        <v>2055633</v>
      </c>
      <c r="C8" s="18">
        <v>65031</v>
      </c>
      <c r="D8" s="18">
        <v>51708.5</v>
      </c>
      <c r="E8" s="18">
        <v>359318</v>
      </c>
      <c r="F8" s="18">
        <v>1681444</v>
      </c>
      <c r="G8" s="18">
        <v>195000</v>
      </c>
    </row>
    <row r="9" spans="1:7" x14ac:dyDescent="0.2">
      <c r="A9" s="38" t="s">
        <v>303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">
      <c r="A10" s="38" t="s">
        <v>304</v>
      </c>
      <c r="B10" s="18">
        <v>1439092</v>
      </c>
      <c r="C10" s="18">
        <v>89583</v>
      </c>
      <c r="D10" s="18">
        <v>89907</v>
      </c>
      <c r="E10" s="18">
        <v>359318</v>
      </c>
      <c r="F10" s="18">
        <v>2029066</v>
      </c>
      <c r="G10" s="18">
        <v>735000</v>
      </c>
    </row>
    <row r="11" spans="1:7" x14ac:dyDescent="0.2">
      <c r="A11" s="38" t="s">
        <v>305</v>
      </c>
      <c r="B11" s="18">
        <v>0</v>
      </c>
      <c r="C11" s="18">
        <v>0</v>
      </c>
      <c r="D11" s="18">
        <v>57150</v>
      </c>
      <c r="E11" s="18">
        <v>535325</v>
      </c>
      <c r="F11" s="18">
        <v>693293</v>
      </c>
      <c r="G11" s="18">
        <v>0</v>
      </c>
    </row>
    <row r="12" spans="1:7" x14ac:dyDescent="0.2">
      <c r="A12" s="38" t="s">
        <v>306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">
      <c r="A13" s="39" t="s">
        <v>316</v>
      </c>
      <c r="B13" s="40">
        <f>SUM(B5:B12)</f>
        <v>10388438</v>
      </c>
      <c r="C13" s="40">
        <f t="shared" ref="C13:G13" si="0">SUM(C5:C12)</f>
        <v>388463</v>
      </c>
      <c r="D13" s="40">
        <f t="shared" si="0"/>
        <v>615905.5</v>
      </c>
      <c r="E13" s="40">
        <f t="shared" si="0"/>
        <v>2654553</v>
      </c>
      <c r="F13" s="40">
        <f t="shared" si="0"/>
        <v>9139510</v>
      </c>
      <c r="G13" s="40">
        <f t="shared" si="0"/>
        <v>2638121</v>
      </c>
    </row>
    <row r="14" spans="1:7" x14ac:dyDescent="0.2">
      <c r="A14" s="38" t="s">
        <v>307</v>
      </c>
      <c r="B14" s="18">
        <v>7800000</v>
      </c>
      <c r="C14" s="18">
        <v>4148</v>
      </c>
      <c r="D14" s="18">
        <v>145446</v>
      </c>
      <c r="E14" s="18">
        <v>375193</v>
      </c>
      <c r="F14" s="18">
        <v>2211962</v>
      </c>
      <c r="G14" s="18">
        <v>0</v>
      </c>
    </row>
    <row r="15" spans="1:7" x14ac:dyDescent="0.2">
      <c r="A15" s="38" t="s">
        <v>308</v>
      </c>
      <c r="B15" s="18">
        <v>4647100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">
      <c r="A16" s="38" t="s">
        <v>318</v>
      </c>
      <c r="B16" s="18">
        <v>0</v>
      </c>
      <c r="C16" s="18">
        <v>3652</v>
      </c>
      <c r="D16" s="18">
        <v>0</v>
      </c>
      <c r="E16" s="18">
        <v>34368</v>
      </c>
      <c r="F16" s="18">
        <v>0</v>
      </c>
      <c r="G16" s="18">
        <v>0</v>
      </c>
    </row>
    <row r="17" spans="1:7" x14ac:dyDescent="0.2">
      <c r="A17" s="39" t="s">
        <v>315</v>
      </c>
      <c r="B17" s="40">
        <f>SUM(B14:B16)</f>
        <v>12447100</v>
      </c>
      <c r="C17" s="40">
        <f t="shared" ref="C17:G17" si="1">SUM(C14:C16)</f>
        <v>7800</v>
      </c>
      <c r="D17" s="40">
        <f t="shared" si="1"/>
        <v>145446</v>
      </c>
      <c r="E17" s="40">
        <f t="shared" si="1"/>
        <v>409561</v>
      </c>
      <c r="F17" s="40">
        <f t="shared" si="1"/>
        <v>2211962</v>
      </c>
      <c r="G17" s="40">
        <f t="shared" si="1"/>
        <v>0</v>
      </c>
    </row>
    <row r="18" spans="1:7" x14ac:dyDescent="0.2">
      <c r="A18" s="39" t="s">
        <v>3</v>
      </c>
      <c r="B18" s="40">
        <v>22835538</v>
      </c>
      <c r="C18" s="40">
        <v>396263</v>
      </c>
      <c r="D18" s="40">
        <v>1522703</v>
      </c>
      <c r="E18" s="40">
        <v>3064114</v>
      </c>
      <c r="F18" s="40">
        <v>11351472</v>
      </c>
      <c r="G18" s="40">
        <v>2638121</v>
      </c>
    </row>
    <row r="19" spans="1:7" x14ac:dyDescent="0.2">
      <c r="A19" s="38" t="s">
        <v>309</v>
      </c>
      <c r="B19" s="18">
        <v>13</v>
      </c>
      <c r="C19" s="18">
        <v>297</v>
      </c>
      <c r="D19" s="18">
        <v>9</v>
      </c>
      <c r="E19" s="18">
        <v>94</v>
      </c>
      <c r="F19" s="18">
        <v>197</v>
      </c>
      <c r="G19" s="18">
        <v>58</v>
      </c>
    </row>
    <row r="20" spans="1:7" x14ac:dyDescent="0.2">
      <c r="A20" s="38" t="s">
        <v>310</v>
      </c>
      <c r="B20" s="18">
        <v>1</v>
      </c>
      <c r="C20" s="18">
        <v>2</v>
      </c>
      <c r="D20" s="18">
        <v>2</v>
      </c>
      <c r="E20" s="18">
        <v>1</v>
      </c>
      <c r="F20" s="18">
        <v>1</v>
      </c>
      <c r="G20" s="18">
        <v>1</v>
      </c>
    </row>
    <row r="22" spans="1:7" x14ac:dyDescent="0.2">
      <c r="A22" s="48" t="s">
        <v>337</v>
      </c>
      <c r="B22" s="48"/>
      <c r="C22" s="48"/>
      <c r="D22" s="48"/>
      <c r="E22" s="48"/>
      <c r="F22" s="48"/>
      <c r="G22" s="48"/>
    </row>
    <row r="23" spans="1:7" x14ac:dyDescent="0.2">
      <c r="A23" s="27" t="s">
        <v>321</v>
      </c>
      <c r="B23" s="28">
        <f t="shared" ref="B23:B36" si="2">+B5/$B$18</f>
        <v>0.11823675886243626</v>
      </c>
      <c r="C23" s="28">
        <f>+C5/$C$18</f>
        <v>0.18687588798348573</v>
      </c>
      <c r="D23" s="28">
        <f>+D5/$D$18</f>
        <v>0.23528455647621369</v>
      </c>
      <c r="E23" s="28">
        <f>+E5/$E$18</f>
        <v>0.4189220766590277</v>
      </c>
      <c r="F23" s="28">
        <f>+F5/$F$18</f>
        <v>0.2734951907558773</v>
      </c>
      <c r="G23" s="28">
        <f>+G5/$G$18</f>
        <v>0.44160218579814953</v>
      </c>
    </row>
    <row r="24" spans="1:7" x14ac:dyDescent="0.2">
      <c r="A24" s="29" t="s">
        <v>322</v>
      </c>
      <c r="B24" s="28">
        <f t="shared" si="2"/>
        <v>4.5325536013208885E-2</v>
      </c>
      <c r="C24" s="28">
        <f t="shared" ref="C24:C36" si="3">+C6/$C$18</f>
        <v>1.5923767800677833E-3</v>
      </c>
      <c r="D24" s="28">
        <f t="shared" ref="D24:D36" si="4">+D6/$D$18</f>
        <v>2.5541422063265127E-2</v>
      </c>
      <c r="E24" s="28">
        <f t="shared" ref="E24:E36" si="5">+E6/$E$18</f>
        <v>3.7606303159738834E-2</v>
      </c>
      <c r="F24" s="28">
        <f t="shared" ref="F24:F36" si="6">+F6/$F$18</f>
        <v>5.9029965452938614E-2</v>
      </c>
      <c r="G24" s="28">
        <f t="shared" ref="G24:G36" si="7">+G6/$G$18</f>
        <v>0.1324325154153278</v>
      </c>
    </row>
    <row r="25" spans="1:7" x14ac:dyDescent="0.2">
      <c r="A25" s="29" t="s">
        <v>323</v>
      </c>
      <c r="B25" s="28">
        <f t="shared" si="2"/>
        <v>0.13832299462355563</v>
      </c>
      <c r="C25" s="28">
        <f t="shared" si="3"/>
        <v>0.40166757936017239</v>
      </c>
      <c r="D25" s="28">
        <f t="shared" si="4"/>
        <v>1.3121074825491248E-2</v>
      </c>
      <c r="E25" s="28">
        <f t="shared" si="5"/>
        <v>5.668849135508666E-4</v>
      </c>
      <c r="F25" s="28">
        <f t="shared" si="6"/>
        <v>8.4663645384492864E-2</v>
      </c>
      <c r="G25" s="28">
        <f t="shared" si="7"/>
        <v>7.3441665488429078E-2</v>
      </c>
    </row>
    <row r="26" spans="1:7" x14ac:dyDescent="0.2">
      <c r="A26" s="29" t="s">
        <v>324</v>
      </c>
      <c r="B26" s="28">
        <f t="shared" si="2"/>
        <v>9.0019030863209795E-2</v>
      </c>
      <c r="C26" s="28">
        <f t="shared" si="3"/>
        <v>0.16411070425449764</v>
      </c>
      <c r="D26" s="28">
        <f t="shared" si="4"/>
        <v>3.395836220195271E-2</v>
      </c>
      <c r="E26" s="28">
        <f t="shared" si="5"/>
        <v>0.11726652467891208</v>
      </c>
      <c r="F26" s="28">
        <f t="shared" si="6"/>
        <v>0.14812563515991584</v>
      </c>
      <c r="G26" s="28">
        <f t="shared" si="7"/>
        <v>7.3916245691535751E-2</v>
      </c>
    </row>
    <row r="27" spans="1:7" x14ac:dyDescent="0.2">
      <c r="A27" s="29" t="s">
        <v>325</v>
      </c>
      <c r="B27" s="28">
        <f t="shared" si="2"/>
        <v>0</v>
      </c>
      <c r="C27" s="28">
        <f t="shared" si="3"/>
        <v>0</v>
      </c>
      <c r="D27" s="28">
        <f t="shared" si="4"/>
        <v>0</v>
      </c>
      <c r="E27" s="28">
        <f t="shared" si="5"/>
        <v>0</v>
      </c>
      <c r="F27" s="28">
        <f t="shared" si="6"/>
        <v>0</v>
      </c>
      <c r="G27" s="28">
        <f t="shared" si="7"/>
        <v>0</v>
      </c>
    </row>
    <row r="28" spans="1:7" x14ac:dyDescent="0.2">
      <c r="A28" s="29" t="s">
        <v>326</v>
      </c>
      <c r="B28" s="28">
        <f t="shared" si="2"/>
        <v>6.3019842142541152E-2</v>
      </c>
      <c r="C28" s="28">
        <f t="shared" si="3"/>
        <v>0.22606955481586724</v>
      </c>
      <c r="D28" s="28">
        <f t="shared" si="4"/>
        <v>5.9044344169545869E-2</v>
      </c>
      <c r="E28" s="28">
        <f t="shared" si="5"/>
        <v>0.11726652467891208</v>
      </c>
      <c r="F28" s="28">
        <f>+F10/$F$18</f>
        <v>0.1787491525328169</v>
      </c>
      <c r="G28" s="28">
        <f t="shared" si="7"/>
        <v>0.27860738760655784</v>
      </c>
    </row>
    <row r="29" spans="1:7" x14ac:dyDescent="0.2">
      <c r="A29" s="29" t="s">
        <v>327</v>
      </c>
      <c r="B29" s="28">
        <f t="shared" si="2"/>
        <v>0</v>
      </c>
      <c r="C29" s="28">
        <f t="shared" si="3"/>
        <v>0</v>
      </c>
      <c r="D29" s="28">
        <f t="shared" si="4"/>
        <v>3.7531941553934023E-2</v>
      </c>
      <c r="E29" s="28">
        <f t="shared" si="5"/>
        <v>0.17470792535786853</v>
      </c>
      <c r="F29" s="28">
        <f t="shared" si="6"/>
        <v>6.1075162763031966E-2</v>
      </c>
      <c r="G29" s="28">
        <f t="shared" si="7"/>
        <v>0</v>
      </c>
    </row>
    <row r="30" spans="1:7" ht="13.5" thickBot="1" x14ac:dyDescent="0.25">
      <c r="A30" s="30" t="s">
        <v>328</v>
      </c>
      <c r="B30" s="28">
        <f t="shared" si="2"/>
        <v>0</v>
      </c>
      <c r="C30" s="28">
        <f t="shared" si="3"/>
        <v>0</v>
      </c>
      <c r="D30" s="28">
        <f t="shared" si="4"/>
        <v>0</v>
      </c>
      <c r="E30" s="28">
        <f t="shared" si="5"/>
        <v>0</v>
      </c>
      <c r="F30" s="28">
        <f t="shared" si="6"/>
        <v>0</v>
      </c>
      <c r="G30" s="28">
        <f t="shared" si="7"/>
        <v>0</v>
      </c>
    </row>
    <row r="31" spans="1:7" ht="13.5" thickBot="1" x14ac:dyDescent="0.25">
      <c r="A31" s="31" t="s">
        <v>316</v>
      </c>
      <c r="B31" s="32">
        <f t="shared" si="2"/>
        <v>0.45492416250495171</v>
      </c>
      <c r="C31" s="32">
        <f t="shared" si="3"/>
        <v>0.98031610319409079</v>
      </c>
      <c r="D31" s="32">
        <f t="shared" si="4"/>
        <v>0.40448170129040267</v>
      </c>
      <c r="E31" s="32">
        <f t="shared" si="5"/>
        <v>0.86633623944801008</v>
      </c>
      <c r="F31" s="32">
        <f t="shared" si="6"/>
        <v>0.80513875204907348</v>
      </c>
      <c r="G31" s="32">
        <f t="shared" si="7"/>
        <v>1</v>
      </c>
    </row>
    <row r="32" spans="1:7" x14ac:dyDescent="0.2">
      <c r="A32" s="33" t="s">
        <v>329</v>
      </c>
      <c r="B32" s="28">
        <f t="shared" si="2"/>
        <v>0.34157285893592698</v>
      </c>
      <c r="C32" s="28">
        <f t="shared" si="3"/>
        <v>1.0467795378321973E-2</v>
      </c>
      <c r="D32" s="28">
        <f t="shared" si="4"/>
        <v>9.5518298709597341E-2</v>
      </c>
      <c r="E32" s="28">
        <f t="shared" si="5"/>
        <v>0.12244746768560177</v>
      </c>
      <c r="F32" s="28">
        <f t="shared" si="6"/>
        <v>0.19486124795092655</v>
      </c>
      <c r="G32" s="28">
        <f t="shared" si="7"/>
        <v>0</v>
      </c>
    </row>
    <row r="33" spans="1:7" x14ac:dyDescent="0.2">
      <c r="A33" s="29" t="s">
        <v>330</v>
      </c>
      <c r="B33" s="28">
        <f t="shared" si="2"/>
        <v>0.20350297855912131</v>
      </c>
      <c r="C33" s="28">
        <f t="shared" si="3"/>
        <v>0</v>
      </c>
      <c r="D33" s="28">
        <f t="shared" si="4"/>
        <v>0</v>
      </c>
      <c r="E33" s="28">
        <f t="shared" si="5"/>
        <v>0</v>
      </c>
      <c r="F33" s="28">
        <f t="shared" si="6"/>
        <v>0</v>
      </c>
      <c r="G33" s="28">
        <f t="shared" si="7"/>
        <v>0</v>
      </c>
    </row>
    <row r="34" spans="1:7" ht="13.5" thickBot="1" x14ac:dyDescent="0.25">
      <c r="A34" s="30" t="s">
        <v>331</v>
      </c>
      <c r="B34" s="28">
        <f t="shared" si="2"/>
        <v>0</v>
      </c>
      <c r="C34" s="28">
        <f t="shared" si="3"/>
        <v>9.2161014275872338E-3</v>
      </c>
      <c r="D34" s="28">
        <f t="shared" si="4"/>
        <v>0</v>
      </c>
      <c r="E34" s="28">
        <f t="shared" si="5"/>
        <v>1.1216292866388131E-2</v>
      </c>
      <c r="F34" s="28">
        <f t="shared" si="6"/>
        <v>0</v>
      </c>
      <c r="G34" s="28">
        <f t="shared" si="7"/>
        <v>0</v>
      </c>
    </row>
    <row r="35" spans="1:7" ht="13.5" thickBot="1" x14ac:dyDescent="0.25">
      <c r="A35" s="31" t="s">
        <v>315</v>
      </c>
      <c r="B35" s="32">
        <f t="shared" si="2"/>
        <v>0.54507583749504829</v>
      </c>
      <c r="C35" s="32">
        <f t="shared" si="3"/>
        <v>1.9683896805909207E-2</v>
      </c>
      <c r="D35" s="32">
        <f t="shared" si="4"/>
        <v>9.5518298709597341E-2</v>
      </c>
      <c r="E35" s="32">
        <f t="shared" si="5"/>
        <v>0.13366376055198992</v>
      </c>
      <c r="F35" s="32">
        <f t="shared" si="6"/>
        <v>0.19486124795092655</v>
      </c>
      <c r="G35" s="32">
        <f t="shared" si="7"/>
        <v>0</v>
      </c>
    </row>
    <row r="36" spans="1:7" ht="13.5" thickBot="1" x14ac:dyDescent="0.25">
      <c r="A36" s="34" t="s">
        <v>3</v>
      </c>
      <c r="B36" s="32">
        <f t="shared" si="2"/>
        <v>1</v>
      </c>
      <c r="C36" s="32">
        <f t="shared" si="3"/>
        <v>1</v>
      </c>
      <c r="D36" s="32">
        <f t="shared" si="4"/>
        <v>1</v>
      </c>
      <c r="E36" s="32">
        <f t="shared" si="5"/>
        <v>1</v>
      </c>
      <c r="F36" s="32">
        <f t="shared" si="6"/>
        <v>1</v>
      </c>
      <c r="G36" s="32">
        <f t="shared" si="7"/>
        <v>1</v>
      </c>
    </row>
  </sheetData>
  <mergeCells count="3">
    <mergeCell ref="A22:G22"/>
    <mergeCell ref="A1:G1"/>
    <mergeCell ref="A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75F756529D5344999D0D802AAD6C9A" ma:contentTypeVersion="4" ma:contentTypeDescription="Crear nuevo documento." ma:contentTypeScope="" ma:versionID="27459195d74885395f54a37c084c0f16">
  <xsd:schema xmlns:xsd="http://www.w3.org/2001/XMLSchema" xmlns:xs="http://www.w3.org/2001/XMLSchema" xmlns:p="http://schemas.microsoft.com/office/2006/metadata/properties" xmlns:ns2="7f46df1b-c851-4487-9672-e2321d678dfc" targetNamespace="http://schemas.microsoft.com/office/2006/metadata/properties" ma:root="true" ma:fieldsID="3ce1ee72f2a1815a326f16ab0e419b7c" ns2:_="">
    <xsd:import namespace="7f46df1b-c851-4487-9672-e2321d678dfc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6df1b-c851-4487-9672-e2321d678dfc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iltro" ma:index="9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1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f46df1b-c851-4487-9672-e2321d678dfc">16</Orden>
    <Descripci_x00f3_n xmlns="7f46df1b-c851-4487-9672-e2321d678dfc" xsi:nil="true"/>
    <Formato xmlns="7f46df1b-c851-4487-9672-e2321d678dfc">/Style%20Library/Images/xls.svg</Formato>
    <Filtro xmlns="7f46df1b-c851-4487-9672-e2321d678dfc">COSTOS</Filtro>
  </documentManagement>
</p:properties>
</file>

<file path=customXml/itemProps1.xml><?xml version="1.0" encoding="utf-8"?>
<ds:datastoreItem xmlns:ds="http://schemas.openxmlformats.org/officeDocument/2006/customXml" ds:itemID="{0D7097D7-9622-46F4-BFA2-A6C1D0FC22D8}"/>
</file>

<file path=customXml/itemProps2.xml><?xml version="1.0" encoding="utf-8"?>
<ds:datastoreItem xmlns:ds="http://schemas.openxmlformats.org/officeDocument/2006/customXml" ds:itemID="{B8A7DD27-5677-4905-95EE-632E4C78D042}"/>
</file>

<file path=customXml/itemProps3.xml><?xml version="1.0" encoding="utf-8"?>
<ds:datastoreItem xmlns:ds="http://schemas.openxmlformats.org/officeDocument/2006/customXml" ds:itemID="{465C4F33-1240-48CA-AAAA-D60AB890AC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CONTENIDO</vt:lpstr>
      <vt:lpstr>EMPRESA POR TIPO DE AERONAVE</vt:lpstr>
      <vt:lpstr>Cobertura</vt:lpstr>
      <vt:lpstr>Graficas</vt:lpstr>
      <vt:lpstr>PAX REGULAR NACIONAL</vt:lpstr>
      <vt:lpstr>CARGA NACIONAL</vt:lpstr>
      <vt:lpstr>COMERCIAL REGIONAL</vt:lpstr>
      <vt:lpstr>AEROTAXIS</vt:lpstr>
      <vt:lpstr>TRABAJOS AEREOS ESPECIALES</vt:lpstr>
      <vt:lpstr>AVIACION AGRICOLA</vt:lpstr>
      <vt:lpstr>ESPECIAL DE CARGA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Costos de Operación I semestre 2018</dc:title>
  <dc:creator>Juan David Dominguez Arrieta</dc:creator>
  <cp:lastModifiedBy>Juan David Dominguez Arrieta</cp:lastModifiedBy>
  <dcterms:created xsi:type="dcterms:W3CDTF">2018-12-07T16:26:44Z</dcterms:created>
  <dcterms:modified xsi:type="dcterms:W3CDTF">2018-12-13T22:10:15Z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0x0101009975F756529D5344999D0D802AAD6C9A</vt:lpwstr>
  </property>
</Properties>
</file>